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9"/>
  <workbookPr codeName="ThisWorkbook" defaultThemeVersion="124226"/>
  <mc:AlternateContent xmlns:mc="http://schemas.openxmlformats.org/markup-compatibility/2006">
    <mc:Choice Requires="x15">
      <x15ac:absPath xmlns:x15ac="http://schemas.microsoft.com/office/spreadsheetml/2010/11/ac" url="/Users/alejandro/Desktop/Alejandro/Proyectos clientes/EPA/MIPG/Fase 2/Planes de acción/"/>
    </mc:Choice>
  </mc:AlternateContent>
  <xr:revisionPtr revIDLastSave="0" documentId="13_ncr:1_{19E372F9-A242-1F4A-8D5A-D86759A4A4C5}" xr6:coauthVersionLast="36" xr6:coauthVersionMax="36" xr10:uidLastSave="{00000000-0000-0000-0000-000000000000}"/>
  <bookViews>
    <workbookView xWindow="0" yWindow="460" windowWidth="25600" windowHeight="1554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_xlnm._FilterDatabase" localSheetId="2" hidden="1">Autodiagnóstico!$C$8:$I$92</definedName>
    <definedName name="Acciones_Categoría_3">'[1]Ponderaciones y parámetros'!$K$6:$N$6</definedName>
    <definedName name="Nombre" localSheetId="1">#REF!</definedName>
    <definedName name="Nombre">#REF!</definedName>
    <definedName name="Simulador">[1]Listas!$B$2:$B$4</definedName>
  </definedNames>
  <calcPr calcId="18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9" i="8" l="1"/>
  <c r="E44" i="8" l="1"/>
  <c r="F22" i="15" l="1"/>
  <c r="F10" i="15"/>
  <c r="F84" i="8" l="1"/>
  <c r="F83" i="8"/>
  <c r="F82" i="8"/>
  <c r="F81" i="8"/>
  <c r="F80" i="8"/>
  <c r="F79" i="8"/>
  <c r="F78" i="8"/>
  <c r="F77" i="8"/>
  <c r="F75" i="8"/>
  <c r="F72" i="8"/>
  <c r="F70" i="8"/>
  <c r="F69" i="8"/>
  <c r="F67" i="8"/>
  <c r="F66" i="8"/>
  <c r="F65" i="8"/>
  <c r="F64" i="8"/>
  <c r="F63" i="8"/>
  <c r="F62" i="8"/>
  <c r="F61" i="8"/>
  <c r="F60" i="8"/>
  <c r="F58" i="8"/>
  <c r="F57" i="8"/>
  <c r="F8" i="8"/>
  <c r="F7" i="8"/>
  <c r="F56" i="8"/>
  <c r="E58"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K58" i="17" s="1"/>
  <c r="I60" i="17"/>
  <c r="I59" i="17"/>
  <c r="I58" i="17"/>
  <c r="I57" i="17"/>
  <c r="K54" i="17"/>
  <c r="F17" i="15"/>
  <c r="K59" i="17" s="1"/>
  <c r="F18" i="15"/>
  <c r="K60" i="17" s="1"/>
  <c r="J37" i="17"/>
  <c r="J36" i="17"/>
  <c r="J35" i="17"/>
  <c r="J34" i="17"/>
  <c r="M81" i="17"/>
  <c r="F26" i="15"/>
  <c r="F29" i="15"/>
  <c r="M83" i="17" s="1"/>
  <c r="F31" i="15"/>
  <c r="M84" i="17" s="1"/>
  <c r="F33" i="15"/>
  <c r="M107" i="17" s="1"/>
  <c r="F38" i="15"/>
  <c r="M108" i="17" s="1"/>
  <c r="F42" i="15"/>
  <c r="M109" i="17" s="1"/>
  <c r="F46" i="15"/>
  <c r="M110" i="17" s="1"/>
  <c r="F52" i="15"/>
  <c r="M111" i="17" s="1"/>
  <c r="F58" i="15"/>
  <c r="M112" i="17" s="1"/>
  <c r="F59" i="15"/>
  <c r="M113" i="17" s="1"/>
  <c r="F63" i="15"/>
  <c r="M114" i="17" s="1"/>
  <c r="F69" i="15"/>
  <c r="M134" i="17" s="1"/>
  <c r="F80" i="15"/>
  <c r="M135" i="17" s="1"/>
  <c r="F83" i="15"/>
  <c r="M136" i="17" s="1"/>
  <c r="F90" i="15"/>
  <c r="M137" i="17" s="1"/>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0" i="8"/>
  <c r="E24" i="8"/>
  <c r="E23" i="8"/>
  <c r="E14" i="8"/>
  <c r="E84" i="8"/>
  <c r="E80" i="8"/>
  <c r="E83" i="8"/>
  <c r="E81" i="8"/>
  <c r="E82" i="8"/>
  <c r="E57" i="8"/>
  <c r="E79" i="8"/>
  <c r="E74" i="8"/>
  <c r="E75" i="8"/>
  <c r="E76" i="8"/>
  <c r="E77" i="8"/>
  <c r="E78" i="8"/>
  <c r="E68" i="8"/>
  <c r="E69" i="8"/>
  <c r="E70" i="8"/>
  <c r="E71" i="8"/>
  <c r="E72" i="8"/>
  <c r="E73" i="8"/>
  <c r="E45" i="8"/>
  <c r="E46" i="8"/>
  <c r="E47" i="8"/>
  <c r="E48" i="8"/>
  <c r="E49" i="8"/>
  <c r="E50" i="8"/>
  <c r="E51" i="8"/>
  <c r="E52" i="8"/>
  <c r="E53" i="8"/>
  <c r="E54" i="8"/>
  <c r="E55" i="8"/>
  <c r="E56" i="8"/>
  <c r="E59" i="8"/>
  <c r="E60" i="8"/>
  <c r="E61" i="8"/>
  <c r="E62" i="8"/>
  <c r="E63" i="8"/>
  <c r="E64" i="8"/>
  <c r="E65" i="8"/>
  <c r="E66" i="8"/>
  <c r="E67" i="8"/>
  <c r="E12" i="8"/>
  <c r="E30" i="8"/>
  <c r="E21" i="8"/>
  <c r="E22" i="8"/>
  <c r="E8" i="8"/>
  <c r="E7" i="8"/>
  <c r="E11" i="8"/>
  <c r="E13" i="8"/>
  <c r="E15" i="8"/>
  <c r="E16" i="8"/>
  <c r="E17" i="8"/>
  <c r="E18" i="8"/>
  <c r="E19" i="8"/>
  <c r="E20" i="8"/>
  <c r="E25" i="8"/>
  <c r="E26" i="8"/>
  <c r="E27" i="8"/>
  <c r="E28" i="8"/>
  <c r="E29" i="8"/>
  <c r="E31" i="8"/>
  <c r="E32" i="8"/>
  <c r="E33" i="8"/>
  <c r="E34" i="8"/>
  <c r="E35" i="8"/>
  <c r="E36" i="8"/>
  <c r="E37" i="8"/>
  <c r="E38" i="8"/>
  <c r="E39" i="8"/>
  <c r="E40" i="8"/>
  <c r="E41" i="8"/>
  <c r="E42" i="8"/>
  <c r="E43" i="8"/>
  <c r="L54" i="17"/>
  <c r="I12" i="17"/>
  <c r="K57" i="17"/>
  <c r="D69" i="15" l="1"/>
  <c r="L37" i="17" s="1"/>
  <c r="D33" i="15"/>
  <c r="L36" i="17" s="1"/>
  <c r="D22" i="15"/>
  <c r="L35" i="17" s="1"/>
  <c r="M82" i="17"/>
  <c r="D10" i="15"/>
  <c r="G6" i="15" l="1"/>
  <c r="K12" i="17" s="1"/>
  <c r="L34" i="17"/>
</calcChain>
</file>

<file path=xl/sharedStrings.xml><?xml version="1.0" encoding="utf-8"?>
<sst xmlns="http://schemas.openxmlformats.org/spreadsheetml/2006/main" count="581" uniqueCount="370">
  <si>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</si>
  <si>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</si>
  <si>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</si>
  <si>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</si>
  <si>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</si>
  <si>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</si>
  <si>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</si>
  <si>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</si>
  <si>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</si>
  <si>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</si>
  <si>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</si>
  <si>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</si>
  <si>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</si>
  <si>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</si>
  <si>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</si>
  <si>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</si>
  <si>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</si>
  <si>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</si>
  <si>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</si>
  <si>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</si>
  <si>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</si>
  <si>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</si>
  <si>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</si>
  <si>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</si>
  <si>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</si>
  <si>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</si>
  <si>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</si>
  <si>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</si>
  <si>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</si>
  <si>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</si>
  <si>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</si>
  <si>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</si>
  <si>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</si>
  <si>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</si>
  <si>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</si>
  <si>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</si>
  <si>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</si>
  <si>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</si>
  <si>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</si>
  <si>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</si>
  <si>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</si>
  <si>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</si>
  <si>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</si>
  <si>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</si>
  <si>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</si>
  <si>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</si>
  <si>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</si>
  <si>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</si>
  <si>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</si>
  <si>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</si>
  <si>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</si>
  <si>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</si>
  <si>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</si>
  <si>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</si>
  <si>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</si>
  <si>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</si>
  <si>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</si>
  <si>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</si>
  <si>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</si>
  <si>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</si>
  <si>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</si>
  <si>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</si>
  <si>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</si>
  <si>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</si>
  <si>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</si>
  <si>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</si>
  <si>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</si>
  <si>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</si>
  <si>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</si>
  <si>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</si>
  <si>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</si>
  <si>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</si>
  <si>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Guia de innovación: http://estrategia.gobiernoenlinea.gov.co/623/articles-8250_Guiainnovacion.pdf </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</si>
  <si>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</si>
  <si>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</si>
  <si>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</si>
  <si>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</si>
  <si>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</si>
  <si>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</si>
  <si>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</si>
  <si>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</si>
  <si>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</si>
  <si>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</si>
  <si>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</si>
  <si>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</si>
  <si>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</si>
  <si>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</si>
  <si>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</si>
  <si>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</si>
  <si>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 xml:space="preserve">Guia de innovación abierta por medios electrónicos: http://estrategia.gobiernoenlinea.gov.co/623/articles-8250_Guiainnovacion.pdf 
</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</si>
  <si>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</si>
  <si>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</si>
  <si>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</si>
  <si>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</si>
  <si>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</si>
  <si>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</si>
  <si>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</si>
  <si>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</si>
  <si>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</si>
  <si>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</si>
  <si>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</si>
  <si>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</si>
  <si>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</si>
  <si>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</si>
  <si>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</si>
  <si>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</si>
  <si>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</si>
  <si>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</si>
  <si>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</si>
  <si>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</si>
  <si>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Indique el porcentaje de proyectos de TI  a los cuales se aplicó una estrategia de uso y apropiación, con respecto al total de proyectos ejecutados durante el periodo evaluado</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</si>
  <si>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</si>
  <si>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</si>
  <si>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</si>
  <si>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</si>
  <si>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</si>
  <si>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</si>
  <si>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</si>
  <si>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</si>
  <si>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</si>
  <si>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</si>
  <si>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</si>
  <si>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</si>
  <si>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</si>
  <si>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</si>
  <si>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</si>
  <si>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</si>
  <si>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</si>
  <si>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</si>
  <si>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</si>
  <si>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</si>
  <si>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</si>
  <si>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</si>
  <si>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</si>
  <si>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</si>
  <si>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</si>
  <si>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</si>
  <si>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</si>
  <si>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</si>
  <si>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</si>
  <si>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</si>
  <si>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</si>
  <si>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</si>
  <si>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</si>
  <si>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</si>
  <si>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</si>
  <si>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</si>
  <si>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</si>
  <si>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</si>
  <si>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</si>
  <si>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</si>
  <si>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</si>
  <si>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</si>
  <si>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</si>
  <si>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</si>
  <si>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</si>
  <si>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</si>
  <si>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</si>
  <si>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</si>
  <si>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</si>
  <si>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</si>
  <si>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</si>
  <si>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</si>
  <si>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</si>
  <si>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</si>
  <si>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</si>
  <si>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</si>
  <si>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</si>
  <si>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</si>
  <si>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</si>
  <si>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</si>
  <si>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</si>
  <si>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</si>
  <si>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</si>
  <si>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</si>
  <si>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</si>
  <si>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</si>
  <si>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</si>
  <si>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</si>
  <si>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</si>
  <si>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</si>
  <si>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</si>
  <si>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</si>
  <si>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</si>
  <si>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</si>
  <si>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</si>
  <si>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</si>
  <si>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</si>
  <si>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</si>
  <si>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</si>
  <si>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</si>
  <si>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</si>
  <si>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</si>
  <si>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</si>
  <si>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</si>
  <si>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</si>
  <si>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</si>
  <si>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</si>
  <si>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</si>
  <si>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</si>
  <si>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</si>
  <si>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</si>
  <si>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</si>
  <si>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</si>
  <si>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</si>
  <si>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</si>
  <si>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</si>
  <si>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</si>
  <si>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</si>
  <si>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</si>
  <si>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</si>
  <si>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</si>
  <si>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</si>
  <si>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</si>
  <si>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</si>
  <si>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</si>
  <si>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</si>
  <si>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</si>
  <si>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</si>
  <si>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t>La entidad adelantó durante el periodo evaluado acciones, iniciativas o ejercicios de colaboración con terceros usando medios electrónicos para solucionar un problema de la Entidad</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</si>
  <si>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</si>
  <si>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</si>
  <si>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</si>
  <si>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</si>
  <si>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Seleccione las actividades realizadas por la entidad en materia de monitoreo de la Estrategia de Gobierno en línea</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</si>
  <si>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</si>
  <si>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</si>
  <si>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</si>
  <si>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</si>
  <si>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</si>
  <si>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</si>
  <si>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</si>
  <si>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</si>
  <si>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</si>
  <si>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</si>
  <si>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</si>
  <si>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</si>
  <si>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</si>
  <si>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</si>
  <si>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</si>
  <si>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</si>
  <si>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 xml:space="preserve">Para obtener el puntaje, divida el número de temas que publicó la entidad la entidad sobre el total de temas que debe publicar (34), enunciados en los literales (a) hasta (ah). Luego, multiplique el resultado por 100.
</t>
    </r>
  </si>
  <si>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(21)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30. Si es de 11 a 15, obtiene 40. Si es mayor a 15, obtiene 50.
2. Sume el número de criterios de usabilidad enunciados en los literales (a) hasta (u) que cumplió el sitio web de la entidad en el periodo evaluado. Si el resultado es 0, obtiene 0. Si es de 1 a 5, obtiene 10. Si es de 6 a 10, obtiene 20. Si es de 11 a 15, obtiene 30. Si es de 16 a 20, obtiene 40. Si es mayor a 20, obtiene 50.
Posteriormente, sume los resultados obtenidos en las 2 operaciones anteriores.
</t>
    </r>
  </si>
  <si>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</si>
  <si>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</si>
  <si>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t>
    </r>
  </si>
  <si>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</si>
  <si>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</si>
  <si>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</si>
  <si>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</si>
  <si>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t>
    </r>
  </si>
  <si>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</si>
  <si>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</si>
  <si>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</si>
  <si>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</si>
  <si>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</si>
  <si>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</si>
  <si>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</si>
  <si>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</si>
  <si>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</si>
  <si>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</si>
  <si>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</si>
  <si>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</si>
  <si>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</si>
  <si>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</si>
  <si>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</si>
  <si>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t>
    </r>
  </si>
  <si>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</si>
  <si>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</si>
  <si>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</si>
  <si>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</si>
  <si>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</si>
  <si>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r>
      <t xml:space="preserve">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t>
    </r>
    <r>
      <rPr>
        <b/>
        <sz val="10"/>
        <color rgb="FF002060"/>
        <rFont val="Arial"/>
        <family val="2"/>
      </rPr>
      <t xml:space="preserve">Entidades del orden nacional y territorial: </t>
    </r>
    <r>
      <rPr>
        <sz val="10"/>
        <color rgb="FF002060"/>
        <rFont val="Arial"/>
        <family val="2"/>
      </rPr>
      <t>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r>
  </si>
  <si>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</si>
  <si>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</si>
  <si>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t>
    </r>
  </si>
  <si>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</si>
  <si>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</si>
  <si>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</si>
  <si>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</si>
  <si>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</si>
  <si>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</si>
  <si>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</si>
  <si>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</si>
  <si>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</si>
  <si>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</si>
  <si>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</si>
  <si>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</si>
  <si>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</si>
  <si>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</si>
  <si>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</si>
  <si>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</si>
  <si>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</si>
  <si>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</si>
  <si>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</si>
  <si>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</si>
  <si>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</si>
  <si>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</si>
  <si>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</si>
  <si>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</si>
  <si>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</si>
  <si>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</si>
  <si>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</si>
  <si>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</si>
  <si>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</si>
  <si>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</si>
  <si>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</si>
  <si>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t>
    </r>
  </si>
  <si>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t>
    </r>
  </si>
  <si>
    <t>Aplicar elementos de accebilidad en los componentes resultantes del analisis</t>
  </si>
  <si>
    <t>Se debe actualizar la pagina para mejorar aspectos de Navegabilidad y estructura del contenido</t>
  </si>
  <si>
    <t>Analizar los datos generados por la entidad para realizar la publicación den datos abiertos</t>
  </si>
  <si>
    <t>Se requiere realizar un analisis de los datos para  definir  el ciclo de vida de los datos publicados</t>
  </si>
  <si>
    <t>Buscar alianzas estrategiacs que permitan el desarrollo tecnologico de la entidad de acuerdo a los requeirimiento de los entes estatales para dar cumpliemiento a la normatividad</t>
  </si>
  <si>
    <t>Diseñar o adquirir aplicaciones que utilicen los datos generados por la entidad con el fin de brindar productos y servicios a la comunidad</t>
  </si>
  <si>
    <t>La entidad cuenta con el software financiero adquirido para dicha gestión, debe implementar software misional y de adminitración en las diferentes dependecias</t>
  </si>
  <si>
    <t>Se debe realizar una encuesta de satifacción y recolección de aceptación de los servicios y tramites en linea</t>
  </si>
  <si>
    <t>Se debe mejorar el seguimiento de los usos de la pagina y web  ananlizar los datos y topicos que se cuonsultan por parte de los usuarios</t>
  </si>
  <si>
    <t>Se debe actualizar la pagina con el fin de asociarlo con sistema de ventanilla única</t>
  </si>
  <si>
    <t>Se debe actualizar la pagina con el fin de realizar trazabilidad de la emisión de certifiaciones o formularios diligenciados de acuerdo a los tramites en linea de la entidad</t>
  </si>
  <si>
    <t>Se debe actualizar la pagina con los tramites y servicios en linea</t>
  </si>
  <si>
    <t>Establecer indicadores de gestión Tic para los ambitos de usuarios internos y exetrnos de la entidad</t>
  </si>
  <si>
    <t xml:space="preserve">Formular el PETI de acuerdo a las necesidades tecnológicas de la entidad </t>
  </si>
  <si>
    <t>La entidad debe crear su Catalogo de servicios de acuerdo al analisis de la incidencias reportadas por los usuarios</t>
  </si>
  <si>
    <t xml:space="preserve">Establecer un marco de referencia y establecer la Arquitectura empresarial para la entidad </t>
  </si>
  <si>
    <t>Diseñar estrategias de adquicisión de infraestructura y herramientas TIC para la solución de problemas.</t>
  </si>
  <si>
    <t>Implementar las estrategias de administración d la información clasificación e invetario de activos TIC para su aprovechamieto de igual manera un plan de manteniemiento para su preservación y conservación</t>
  </si>
  <si>
    <t>Diseñar un catalogo de datos a partir del inventario de información diseñado en este componente.</t>
  </si>
  <si>
    <t>Diseñar estrategias de intercambio de información efectiva entre entes como coldeportes y la gobernación del Valle del Cauca</t>
  </si>
  <si>
    <t>Establecer un programa de Tic en el cual se mida la efectividad de la estrategia Tic implementada</t>
  </si>
  <si>
    <t>Se debe de ampliar la clausula contractual donde se especifique la seccion de los derechos patrimoniales y morales de la producción intelectual desarrollada en la entidad</t>
  </si>
  <si>
    <t>La entidad debe crear diferentes sistemas de información iniciando con el software Misional, el de soporte y los diferentes estartegicos para garantizar la implementación de estartegias de calidad Tic</t>
  </si>
  <si>
    <t>Diseñar los sistemas de información que permita crear conjuntos de datos para publicar en datos.gov.co</t>
  </si>
  <si>
    <t>Se deben crear programas de mantenimiento a los aplicativos y definir una metodologia de desarrollo y documentarla, asi como la separación de los ambientes de prueba y producción</t>
  </si>
  <si>
    <t xml:space="preserve">Diseñar un catalogo de servicios definido de acuerdo a las necesidades y evaluación de las incidencias </t>
  </si>
  <si>
    <t>Evidenciar mediante informes la trazabilidad de los sitesmas de información y la interoperabilidad de los mismos</t>
  </si>
  <si>
    <t>Crear la documentación de la infraestructura Tic de la entidad</t>
  </si>
  <si>
    <t xml:space="preserve">Aplicar metodologias de seguimiento a la necesidades TIC de la entidad y la solución de las mismas </t>
  </si>
  <si>
    <t xml:space="preserve">Implementar un procedimiento de correcta dispocisión de residuos tecnologicos </t>
  </si>
  <si>
    <t>Diseñar el catalogo de servicios y el software de soporte que permita medir el nivel de satisfacción de los usuarios</t>
  </si>
  <si>
    <t>Implementar un cronograma de mantenimiento preventivo y realizar seguimiento a su cumplimiento</t>
  </si>
  <si>
    <t>Diseñar un cuadro de mando integral para verificar el nivel cumpllimiento de la estrategia</t>
  </si>
  <si>
    <t>Se encuentra en diseño e implementación del sistema de gestión documental</t>
  </si>
  <si>
    <t>La entidad debe evaluar los procesos y procedimientos a automatizar para Formular los proyectos de TI</t>
  </si>
  <si>
    <t>Diseñar un tablero de indicadores para medir los objetivos y metas del PETI</t>
  </si>
  <si>
    <t>Diseñar los sistemas de información que permita crear conjuntos de datos para publicar en datos.gov.co y medir su periodicidad de actualización</t>
  </si>
  <si>
    <t xml:space="preserve">Evaluar la trazabilidad de los sistemas actuales y agregar la funcionabilidad a los programas en desarrollo </t>
  </si>
  <si>
    <t>Diseñar un tablero de indicadores para medir los objetivos y metas del PETI y proyectos formulados por la entidad</t>
  </si>
  <si>
    <t>Implementar la herramienta de MSPI para el seguimiento y control del sistema de seguridad de la información</t>
  </si>
  <si>
    <t>Se debe de crear e implementar una Politica de seguridad de la información basada en las normas tecnicas colombianas ISO 27000</t>
  </si>
  <si>
    <t>Crear el acto administrativo donde la entidad asume la importancia del sistema de seguridad de la información y su implementación</t>
  </si>
  <si>
    <t>Crear un inventario de información donde se clasifique y estructure la información de la entidad.</t>
  </si>
  <si>
    <t>Implementar un plan para identificar y tratar los diferentes riesgos en la entidad</t>
  </si>
  <si>
    <t>Realizar la evaluación de la transición de IPV4 a IPV6  traumatismos, costes y capacitación y formación</t>
  </si>
  <si>
    <t>Diseñar el Plan de capacitaciones y sencibilizción de las politicas del sistema de seguirdad de la información</t>
  </si>
  <si>
    <t>Diseñar y planear el SGSI inicaiando con los recursos y la declaración de aplicabilidad de la entidad</t>
  </si>
  <si>
    <t>Diseñar un estrategia de socialización mediante diferentes medios para que los empleados y contratistas asuman la respoabilidad de la implementación del SGSI</t>
  </si>
  <si>
    <t xml:space="preserve">Comunicar los hallazgos de las debillidades encontradas y acciones a corregir durante el periodo actual para crear el referente para proximas evaluaciones </t>
  </si>
  <si>
    <t>Aplicar reporte e información a los entes respectivos a incidentes de seguridad en el periodo</t>
  </si>
  <si>
    <t>Adquirir un software de ventanilla unica el cual permita integrar las PQRS y mejorar el sistema actual mendiante la pagina para  que los usuarios puedan verificar su estado despues de radicada.</t>
  </si>
  <si>
    <t>Publicar la información de todo tipo de Rendición de cuentas de la entidad en la pagina web institucional.</t>
  </si>
  <si>
    <t>Analizar los datos generados por la entidad para realizar la publicación en datos abiertos</t>
  </si>
  <si>
    <t xml:space="preserve">Ampliar el componente de proyectos TI que permitan a la entidad mejorar la comunicación y promoción de sus servicios. </t>
  </si>
  <si>
    <t>Se debe mejorar el seguimiento de los usos de la pagina y web  analizar los datos y tópicos que se consultan por parte de los usuarios</t>
  </si>
  <si>
    <t>Se debe de crear e implementar una Politica de seguridad de la información basada en las normas tecnicas colombianas ISO 27001:2013</t>
  </si>
  <si>
    <t>Se debe actualizar la pagina para mejorar aspectos de navegabilidad y estructura del contenido</t>
  </si>
  <si>
    <t>La entidad debe construir su PETI en la vigencia 2018</t>
  </si>
  <si>
    <t>Se debe caracterizar a los usuarios internos del área a los cuales brindamos servicios</t>
  </si>
  <si>
    <t>La entidad debe construir su PETI en la vigencia 2018 el cual contenga el plan de compras de TI según las necesidades de los usuarios internos y externos</t>
  </si>
  <si>
    <t>Implimentar estrategias de formulacion de proyectos TI basados en MGA - PMBOOK - ITIL - TOGAF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</si>
</sst>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b/>
      <sz val="11"/>
      <color theme="1"/>
      <name val="Calibri"/>
      <family val="2"/>
      <scheme val="minor"/>
    </font>
    <font>
      <b/>
      <sz val="11"/>
      <color rgb="FF002060"/>
      <name val="Arial"/>
      <family val="2"/>
    </font>
    <font>
      <u/>
      <sz val="1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1">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top/>
      <bottom style="dotted">
        <color rgb="FF002060"/>
      </bottom>
      <diagonal/>
    </border>
    <border>
      <left style="dotted">
        <color rgb="FF002060"/>
      </left>
      <right/>
      <top style="dotted">
        <color rgb="FF002060"/>
      </top>
      <bottom style="dotted">
        <color rgb="FF002060"/>
      </bottom>
      <diagonal/>
    </border>
    <border>
      <left style="dotted">
        <color rgb="FF002060"/>
      </left>
      <right/>
      <top style="dotted">
        <color rgb="FF002060"/>
      </top>
      <bottom style="thin">
        <color theme="4" tint="-0.499984740745262"/>
      </bottom>
      <diagonal/>
    </border>
    <border>
      <left style="dotted">
        <color rgb="FF002060"/>
      </left>
      <right/>
      <top/>
      <bottom/>
      <diagonal/>
    </border>
    <border>
      <left style="dotted">
        <color rgb="FF002060"/>
      </left>
      <right/>
      <top style="thin">
        <color theme="4" tint="-0.499984740745262"/>
      </top>
      <bottom style="thin">
        <color theme="4" tint="-0.499984740745262"/>
      </bottom>
      <diagonal/>
    </border>
    <border>
      <left style="dotted">
        <color rgb="FF002060"/>
      </left>
      <right/>
      <top style="dotted">
        <color rgb="FF002060"/>
      </top>
      <bottom style="medium">
        <color theme="4" tint="-0.499984740745262"/>
      </bottom>
      <diagonal/>
    </border>
    <border>
      <left style="dotted">
        <color rgb="FF002060"/>
      </left>
      <right/>
      <top style="dotted">
        <color rgb="FF002060"/>
      </top>
      <bottom/>
      <diagonal/>
    </border>
    <border>
      <left style="dotted">
        <color rgb="FF002060"/>
      </left>
      <right/>
      <top style="thin">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dotted">
        <color rgb="FF002060"/>
      </left>
      <right/>
      <top style="thin">
        <color theme="4" tint="-0.499984740745262"/>
      </top>
      <bottom style="dotted">
        <color theme="4" tint="-0.499984740745262"/>
      </bottom>
      <diagonal/>
    </border>
    <border>
      <left style="dotted">
        <color rgb="FF002060"/>
      </left>
      <right/>
      <top style="dotted">
        <color theme="4" tint="-0.499984740745262"/>
      </top>
      <bottom style="dotted">
        <color theme="4" tint="-0.499984740745262"/>
      </bottom>
      <diagonal/>
    </border>
    <border>
      <left style="dotted">
        <color rgb="FF002060"/>
      </left>
      <right/>
      <top style="dotted">
        <color theme="4" tint="-0.499984740745262"/>
      </top>
      <bottom style="medium">
        <color theme="4" tint="-0.499984740745262"/>
      </bottom>
      <diagonal/>
    </border>
    <border>
      <left style="dotted">
        <color rgb="FF002060"/>
      </left>
      <right/>
      <top style="medium">
        <color theme="4" tint="-0.499984740745262"/>
      </top>
      <bottom style="dotted">
        <color theme="4" tint="-0.499984740745262"/>
      </bottom>
      <diagonal/>
    </border>
    <border>
      <left style="dotted">
        <color rgb="FF002060"/>
      </left>
      <right/>
      <top style="dotted">
        <color theme="4" tint="-0.499984740745262"/>
      </top>
      <bottom style="thin">
        <color theme="4" tint="-0.499984740745262"/>
      </bottom>
      <diagonal/>
    </border>
  </borders>
  <cellStyleXfs count="6">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33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3" fillId="0" borderId="0" xfId="0" applyFont="1" applyAlignment="1">
      <alignment vertical="top"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27" fillId="0" borderId="15" xfId="0" applyFont="1" applyBorder="1"/>
    <xf numFmtId="0" fontId="27" fillId="0" borderId="16" xfId="0" applyFont="1" applyBorder="1"/>
    <xf numFmtId="0" fontId="27" fillId="0" borderId="17" xfId="0" applyFont="1" applyBorder="1"/>
    <xf numFmtId="0" fontId="27" fillId="0" borderId="0" xfId="0" applyFont="1"/>
    <xf numFmtId="0" fontId="27" fillId="0" borderId="18" xfId="0" applyFont="1" applyBorder="1"/>
    <xf numFmtId="0" fontId="27" fillId="0" borderId="19" xfId="0" applyFont="1" applyBorder="1"/>
    <xf numFmtId="0" fontId="27" fillId="0" borderId="18" xfId="0" applyFont="1" applyFill="1" applyBorder="1"/>
    <xf numFmtId="0" fontId="28" fillId="0" borderId="0" xfId="0" applyFont="1" applyFill="1" applyBorder="1" applyAlignment="1">
      <alignment horizontal="center" vertical="center"/>
    </xf>
    <xf numFmtId="0" fontId="27" fillId="0" borderId="19" xfId="0" applyFont="1" applyFill="1" applyBorder="1"/>
    <xf numFmtId="0" fontId="27" fillId="0" borderId="0" xfId="0" applyFont="1" applyFill="1"/>
    <xf numFmtId="0" fontId="27" fillId="0" borderId="0" xfId="0" applyFont="1" applyBorder="1"/>
    <xf numFmtId="0" fontId="29" fillId="0" borderId="0" xfId="0" applyFont="1" applyFill="1" applyBorder="1" applyAlignment="1">
      <alignment horizontal="center" vertical="center"/>
    </xf>
    <xf numFmtId="0" fontId="27" fillId="0" borderId="20" xfId="0" applyFont="1" applyBorder="1"/>
    <xf numFmtId="0" fontId="27" fillId="0" borderId="21" xfId="0" applyFont="1" applyBorder="1"/>
    <xf numFmtId="0" fontId="27" fillId="0" borderId="22" xfId="0" applyFont="1" applyBorder="1"/>
    <xf numFmtId="0" fontId="23" fillId="0" borderId="32" xfId="0" applyFont="1" applyBorder="1" applyAlignment="1">
      <alignment horizontal="center" vertical="center" wrapText="1"/>
    </xf>
    <xf numFmtId="164" fontId="33" fillId="0" borderId="32" xfId="0" applyNumberFormat="1" applyFont="1" applyFill="1" applyBorder="1" applyAlignment="1">
      <alignment horizontal="center" vertical="center" wrapText="1"/>
    </xf>
    <xf numFmtId="0" fontId="35" fillId="0" borderId="47" xfId="0" applyFont="1" applyBorder="1" applyAlignment="1">
      <alignment horizontal="left" vertical="top" wrapText="1"/>
    </xf>
    <xf numFmtId="0" fontId="35" fillId="0" borderId="34" xfId="0" applyFont="1" applyBorder="1" applyAlignment="1">
      <alignment horizontal="left" vertical="center" wrapText="1"/>
    </xf>
    <xf numFmtId="0" fontId="35" fillId="0" borderId="34" xfId="0" applyFont="1" applyFill="1" applyBorder="1" applyAlignment="1">
      <alignment vertical="center" wrapText="1"/>
    </xf>
    <xf numFmtId="0" fontId="35" fillId="0" borderId="35" xfId="0" applyFont="1" applyBorder="1" applyAlignment="1">
      <alignment horizontal="left" vertical="center" wrapText="1"/>
    </xf>
    <xf numFmtId="0" fontId="35" fillId="0" borderId="32" xfId="0" applyFont="1" applyBorder="1" applyAlignment="1">
      <alignment horizontal="left" vertical="center" wrapText="1"/>
    </xf>
    <xf numFmtId="0" fontId="35" fillId="0" borderId="32" xfId="0" applyFont="1" applyFill="1" applyBorder="1" applyAlignment="1">
      <alignment horizontal="left" vertical="center" wrapText="1"/>
    </xf>
    <xf numFmtId="0" fontId="35" fillId="0" borderId="33" xfId="0" applyFont="1" applyBorder="1" applyAlignment="1">
      <alignment horizontal="left" vertical="center" wrapText="1"/>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37" xfId="0" applyFont="1" applyFill="1" applyBorder="1" applyAlignment="1">
      <alignment horizontal="left" vertical="center" wrapText="1"/>
    </xf>
    <xf numFmtId="0" fontId="35" fillId="0" borderId="47" xfId="0" applyFont="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35" fillId="0" borderId="35" xfId="0" applyFont="1" applyFill="1" applyBorder="1" applyAlignment="1">
      <alignment horizontal="left" vertical="top" wrapText="1"/>
    </xf>
    <xf numFmtId="0" fontId="35" fillId="0" borderId="48" xfId="0" applyFont="1" applyBorder="1" applyAlignment="1">
      <alignment horizontal="left"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15" fillId="0" borderId="21" xfId="0" applyFont="1" applyBorder="1" applyAlignment="1">
      <alignment vertical="center"/>
    </xf>
    <xf numFmtId="0" fontId="35" fillId="0" borderId="47" xfId="0" applyFont="1" applyFill="1" applyBorder="1" applyAlignment="1">
      <alignment horizontal="left" vertical="top" wrapText="1"/>
    </xf>
    <xf numFmtId="0" fontId="35" fillId="0" borderId="34" xfId="0" applyFont="1" applyFill="1" applyBorder="1" applyAlignment="1">
      <alignment horizontal="left" vertical="top" wrapText="1"/>
    </xf>
    <xf numFmtId="0" fontId="35" fillId="0" borderId="32" xfId="0" applyFont="1" applyFill="1" applyBorder="1" applyAlignment="1">
      <alignment horizontal="left" vertical="top" wrapText="1"/>
    </xf>
    <xf numFmtId="0" fontId="35" fillId="0" borderId="33" xfId="0" applyFont="1" applyFill="1" applyBorder="1" applyAlignment="1">
      <alignment horizontal="left" vertical="top" wrapText="1"/>
    </xf>
    <xf numFmtId="0" fontId="35" fillId="0" borderId="37" xfId="0" applyFont="1" applyFill="1" applyBorder="1" applyAlignment="1">
      <alignment horizontal="left" vertical="top" wrapText="1"/>
    </xf>
    <xf numFmtId="0" fontId="35" fillId="0" borderId="38" xfId="0" applyFont="1" applyFill="1" applyBorder="1" applyAlignment="1">
      <alignment horizontal="left" vertical="top" wrapText="1"/>
    </xf>
    <xf numFmtId="0" fontId="35" fillId="0" borderId="48" xfId="0" applyFont="1" applyFill="1" applyBorder="1" applyAlignment="1">
      <alignment horizontal="left" vertical="top" wrapText="1"/>
    </xf>
    <xf numFmtId="0" fontId="35" fillId="0" borderId="49" xfId="0" applyFont="1" applyFill="1" applyBorder="1" applyAlignment="1">
      <alignment horizontal="left" vertical="top" wrapText="1"/>
    </xf>
    <xf numFmtId="0" fontId="35" fillId="0" borderId="50" xfId="0" applyFont="1" applyFill="1" applyBorder="1" applyAlignment="1">
      <alignment horizontal="left" vertical="top" wrapText="1"/>
    </xf>
    <xf numFmtId="0" fontId="33" fillId="5" borderId="0" xfId="0" applyFont="1" applyFill="1"/>
    <xf numFmtId="0" fontId="3" fillId="0" borderId="16" xfId="0" applyFont="1" applyBorder="1" applyAlignment="1">
      <alignment vertical="center" wrapText="1"/>
    </xf>
    <xf numFmtId="0" fontId="3" fillId="0" borderId="2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9" fillId="11" borderId="0" xfId="0" applyFont="1" applyFill="1" applyBorder="1" applyAlignment="1">
      <alignment horizontal="center" vertical="center"/>
    </xf>
    <xf numFmtId="49" fontId="30"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90" xfId="0" applyFont="1" applyFill="1" applyBorder="1" applyAlignment="1">
      <alignment horizontal="center" vertical="center"/>
    </xf>
    <xf numFmtId="0" fontId="9" fillId="11" borderId="91" xfId="0" applyFont="1" applyFill="1" applyBorder="1" applyAlignment="1">
      <alignment horizontal="center" vertical="center"/>
    </xf>
    <xf numFmtId="0" fontId="9" fillId="11" borderId="92"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5" xfId="0" applyFont="1" applyBorder="1" applyAlignment="1">
      <alignment horizontal="center" vertical="center" wrapText="1"/>
    </xf>
    <xf numFmtId="164" fontId="33" fillId="0" borderId="47" xfId="0" applyNumberFormat="1" applyFont="1" applyFill="1" applyBorder="1" applyAlignment="1">
      <alignment horizontal="center" vertical="center" wrapText="1"/>
    </xf>
    <xf numFmtId="164" fontId="33" fillId="0" borderId="34" xfId="0" applyNumberFormat="1" applyFont="1" applyFill="1" applyBorder="1" applyAlignment="1">
      <alignment horizontal="center" vertical="center" wrapText="1"/>
    </xf>
    <xf numFmtId="164" fontId="33" fillId="0" borderId="35" xfId="0" applyNumberFormat="1" applyFont="1" applyFill="1" applyBorder="1" applyAlignment="1">
      <alignment horizontal="center"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35" fillId="0" borderId="48" xfId="0" applyFont="1" applyFill="1" applyBorder="1" applyAlignment="1">
      <alignment horizontal="left" vertical="center" wrapText="1"/>
    </xf>
    <xf numFmtId="0" fontId="35" fillId="0" borderId="49" xfId="0" applyFont="1" applyFill="1" applyBorder="1" applyAlignment="1">
      <alignment horizontal="left" vertical="center" wrapText="1"/>
    </xf>
    <xf numFmtId="0" fontId="23" fillId="0" borderId="32" xfId="0" applyFont="1" applyBorder="1" applyAlignment="1">
      <alignment horizontal="center" vertical="center" wrapText="1"/>
    </xf>
    <xf numFmtId="164" fontId="33" fillId="0" borderId="32" xfId="0" applyNumberFormat="1" applyFont="1" applyFill="1" applyBorder="1" applyAlignment="1">
      <alignment horizontal="center" vertical="center" wrapText="1"/>
    </xf>
    <xf numFmtId="164" fontId="33" fillId="0" borderId="33" xfId="0" applyNumberFormat="1" applyFont="1" applyFill="1" applyBorder="1" applyAlignment="1">
      <alignment horizontal="center" vertical="center" wrapText="1"/>
    </xf>
    <xf numFmtId="164" fontId="33" fillId="0" borderId="37" xfId="0" applyNumberFormat="1" applyFont="1" applyFill="1" applyBorder="1" applyAlignment="1">
      <alignment horizontal="center" vertical="center" wrapText="1"/>
    </xf>
    <xf numFmtId="0" fontId="23"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14" xfId="0" applyFont="1" applyBorder="1" applyAlignment="1">
      <alignment horizontal="center" vertical="center" wrapText="1"/>
    </xf>
    <xf numFmtId="164" fontId="33" fillId="0" borderId="45" xfId="0" applyNumberFormat="1" applyFont="1" applyFill="1" applyBorder="1" applyAlignment="1">
      <alignment horizontal="center" vertical="center" wrapText="1"/>
    </xf>
    <xf numFmtId="164" fontId="34" fillId="0" borderId="46" xfId="0" applyNumberFormat="1" applyFont="1" applyFill="1" applyBorder="1" applyAlignment="1">
      <alignment horizontal="center" vertical="center" wrapText="1"/>
    </xf>
    <xf numFmtId="164" fontId="34" fillId="0" borderId="14" xfId="0" applyNumberFormat="1"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35" fillId="0" borderId="48" xfId="0" applyFont="1" applyFill="1" applyBorder="1" applyAlignment="1">
      <alignment horizontal="left" vertical="top" wrapText="1"/>
    </xf>
    <xf numFmtId="0" fontId="35" fillId="0" borderId="49" xfId="0" applyFont="1" applyFill="1" applyBorder="1" applyAlignment="1">
      <alignment horizontal="left" vertical="top" wrapText="1"/>
    </xf>
    <xf numFmtId="0" fontId="35" fillId="0" borderId="50" xfId="0" applyFont="1" applyFill="1" applyBorder="1" applyAlignment="1">
      <alignment horizontal="left" vertical="top" wrapText="1"/>
    </xf>
    <xf numFmtId="0" fontId="35" fillId="0" borderId="34"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5" fillId="0" borderId="35" xfId="0" applyFont="1" applyFill="1" applyBorder="1" applyAlignment="1">
      <alignment horizontal="left" vertical="top" wrapText="1"/>
    </xf>
    <xf numFmtId="0" fontId="31" fillId="12" borderId="10" xfId="0" applyFont="1" applyFill="1" applyBorder="1" applyAlignment="1">
      <alignment horizontal="center" vertical="center" wrapText="1"/>
    </xf>
    <xf numFmtId="0" fontId="31" fillId="12" borderId="36" xfId="0" applyFont="1" applyFill="1" applyBorder="1" applyAlignment="1">
      <alignment horizontal="center" vertical="center" wrapText="1"/>
    </xf>
    <xf numFmtId="0" fontId="31" fillId="12" borderId="94" xfId="0" applyFont="1" applyFill="1" applyBorder="1" applyAlignment="1">
      <alignment horizontal="center" vertical="center" wrapText="1"/>
    </xf>
    <xf numFmtId="0" fontId="31" fillId="12" borderId="96"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1" fillId="12" borderId="93" xfId="0" applyFont="1" applyFill="1" applyBorder="1" applyAlignment="1">
      <alignment horizontal="center" vertical="center" wrapText="1"/>
    </xf>
    <xf numFmtId="0" fontId="17" fillId="12" borderId="9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xf>
    <xf numFmtId="164" fontId="18" fillId="0" borderId="13" xfId="0" applyNumberFormat="1" applyFont="1" applyFill="1" applyBorder="1" applyAlignment="1">
      <alignment horizontal="center" vertical="center"/>
    </xf>
    <xf numFmtId="0" fontId="32" fillId="0" borderId="10"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1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164" fontId="32" fillId="0" borderId="10" xfId="0" applyNumberFormat="1" applyFont="1" applyBorder="1" applyAlignment="1">
      <alignment horizontal="center" vertical="center" wrapText="1"/>
    </xf>
    <xf numFmtId="164" fontId="32" fillId="0" borderId="32" xfId="0" applyNumberFormat="1" applyFont="1" applyBorder="1" applyAlignment="1">
      <alignment horizontal="center" vertical="center" wrapText="1"/>
    </xf>
    <xf numFmtId="164" fontId="32" fillId="0" borderId="36" xfId="0" applyNumberFormat="1" applyFont="1" applyBorder="1" applyAlignment="1">
      <alignment horizontal="center" vertical="center" wrapText="1"/>
    </xf>
    <xf numFmtId="164" fontId="32" fillId="0" borderId="14" xfId="0" applyNumberFormat="1" applyFont="1" applyFill="1" applyBorder="1" applyAlignment="1">
      <alignment horizontal="center" vertical="center" wrapText="1"/>
    </xf>
    <xf numFmtId="164" fontId="32" fillId="0" borderId="32" xfId="0" applyNumberFormat="1" applyFont="1" applyFill="1" applyBorder="1" applyAlignment="1">
      <alignment horizontal="center" vertical="center" wrapText="1"/>
    </xf>
    <xf numFmtId="164" fontId="32" fillId="0" borderId="36" xfId="0" applyNumberFormat="1" applyFont="1" applyFill="1" applyBorder="1" applyAlignment="1">
      <alignment horizontal="center" vertical="center" wrapText="1"/>
    </xf>
    <xf numFmtId="0" fontId="23" fillId="0" borderId="36" xfId="0" applyFont="1" applyBorder="1" applyAlignment="1">
      <alignment horizontal="center" vertical="center" wrapText="1"/>
    </xf>
    <xf numFmtId="164" fontId="32" fillId="0" borderId="14" xfId="0" applyNumberFormat="1" applyFont="1" applyBorder="1" applyAlignment="1">
      <alignment horizontal="center" vertical="center" wrapText="1"/>
    </xf>
    <xf numFmtId="164" fontId="33" fillId="0" borderId="14" xfId="0" applyNumberFormat="1" applyFont="1" applyFill="1" applyBorder="1" applyAlignment="1">
      <alignment horizontal="center" vertical="center" wrapText="1"/>
    </xf>
    <xf numFmtId="164" fontId="33" fillId="0" borderId="38" xfId="0" applyNumberFormat="1" applyFont="1" applyFill="1" applyBorder="1" applyAlignment="1">
      <alignment horizontal="center" vertical="center" wrapText="1"/>
    </xf>
    <xf numFmtId="164" fontId="33" fillId="0" borderId="36" xfId="0" applyNumberFormat="1" applyFont="1" applyFill="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10" fillId="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40" fillId="5" borderId="72" xfId="0" applyFont="1" applyFill="1" applyBorder="1" applyAlignment="1">
      <alignment horizontal="center" vertical="center" wrapText="1"/>
    </xf>
    <xf numFmtId="0" fontId="40" fillId="5" borderId="58" xfId="0" applyFont="1" applyFill="1" applyBorder="1" applyAlignment="1">
      <alignment horizontal="center" vertical="center" wrapText="1"/>
    </xf>
    <xf numFmtId="0" fontId="40" fillId="5" borderId="89" xfId="0"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9" xfId="0" applyFont="1" applyFill="1" applyBorder="1" applyAlignment="1">
      <alignment horizontal="left" vertical="center" wrapText="1"/>
    </xf>
    <xf numFmtId="0" fontId="41" fillId="0" borderId="40" xfId="0" applyFont="1" applyFill="1" applyBorder="1" applyAlignment="1">
      <alignment horizontal="center" vertical="center" wrapText="1"/>
    </xf>
    <xf numFmtId="0" fontId="22" fillId="0" borderId="44" xfId="0" applyFont="1" applyFill="1" applyBorder="1" applyAlignment="1">
      <alignment horizontal="left" vertical="center" wrapText="1"/>
    </xf>
    <xf numFmtId="0" fontId="41" fillId="5" borderId="40"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51" xfId="0" applyFont="1" applyFill="1" applyBorder="1" applyAlignment="1">
      <alignment horizontal="left" vertical="center" wrapText="1"/>
    </xf>
    <xf numFmtId="0" fontId="41" fillId="5" borderId="52" xfId="0" applyFont="1" applyFill="1" applyBorder="1" applyAlignment="1">
      <alignment horizontal="center" vertical="center" wrapText="1"/>
    </xf>
    <xf numFmtId="0" fontId="42" fillId="0" borderId="53" xfId="2" applyFont="1" applyFill="1" applyBorder="1" applyAlignment="1">
      <alignment horizontal="left" vertical="center" wrapText="1"/>
    </xf>
    <xf numFmtId="0" fontId="8" fillId="0" borderId="32" xfId="0" applyFont="1" applyBorder="1" applyAlignment="1">
      <alignment horizontal="center" vertical="center" wrapText="1"/>
    </xf>
    <xf numFmtId="0" fontId="8" fillId="0" borderId="57" xfId="0" applyFont="1" applyFill="1" applyBorder="1" applyAlignment="1">
      <alignment horizontal="left" vertical="center" wrapText="1"/>
    </xf>
    <xf numFmtId="0" fontId="41" fillId="5" borderId="58" xfId="0" applyFont="1" applyFill="1" applyBorder="1" applyAlignment="1">
      <alignment horizontal="center" vertical="center" wrapText="1"/>
    </xf>
    <xf numFmtId="0" fontId="22" fillId="0" borderId="59" xfId="0" applyFont="1" applyFill="1" applyBorder="1" applyAlignment="1">
      <alignment horizontal="left" vertical="center" wrapText="1"/>
    </xf>
    <xf numFmtId="0" fontId="8" fillId="0" borderId="60" xfId="0" applyFont="1" applyFill="1" applyBorder="1" applyAlignment="1">
      <alignment horizontal="left" vertical="center" wrapText="1"/>
    </xf>
    <xf numFmtId="0" fontId="41" fillId="5" borderId="61" xfId="0" applyFont="1" applyFill="1" applyBorder="1" applyAlignment="1">
      <alignment horizontal="center" vertical="center" wrapText="1"/>
    </xf>
    <xf numFmtId="0" fontId="22" fillId="0" borderId="62"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41" fillId="5" borderId="42" xfId="0" applyFont="1" applyFill="1" applyBorder="1" applyAlignment="1">
      <alignment horizontal="center" vertical="center" wrapText="1"/>
    </xf>
    <xf numFmtId="0" fontId="22" fillId="0" borderId="43" xfId="0" applyFont="1" applyFill="1" applyBorder="1" applyAlignment="1">
      <alignment horizontal="left" vertical="center" wrapText="1"/>
    </xf>
    <xf numFmtId="0" fontId="8" fillId="0" borderId="37" xfId="0" applyFont="1" applyBorder="1" applyAlignment="1">
      <alignment horizontal="center" vertical="center" wrapText="1"/>
    </xf>
    <xf numFmtId="0" fontId="8" fillId="0" borderId="54" xfId="0" applyFont="1" applyFill="1" applyBorder="1" applyAlignment="1">
      <alignment horizontal="left" vertical="center" wrapText="1"/>
    </xf>
    <xf numFmtId="0" fontId="41" fillId="5" borderId="55" xfId="0" applyFont="1" applyFill="1" applyBorder="1" applyAlignment="1">
      <alignment horizontal="center" vertical="center" wrapText="1"/>
    </xf>
    <xf numFmtId="0" fontId="22" fillId="0" borderId="56" xfId="0" applyFont="1" applyFill="1" applyBorder="1" applyAlignment="1">
      <alignment horizontal="left" vertical="center" wrapText="1"/>
    </xf>
    <xf numFmtId="0" fontId="8" fillId="0" borderId="38" xfId="0" applyFont="1" applyBorder="1" applyAlignment="1">
      <alignment horizontal="center" vertical="center" wrapText="1"/>
    </xf>
    <xf numFmtId="0" fontId="8" fillId="0" borderId="63" xfId="0" applyFont="1" applyFill="1" applyBorder="1" applyAlignment="1">
      <alignment horizontal="left" vertical="center" wrapText="1"/>
    </xf>
    <xf numFmtId="0" fontId="41" fillId="5" borderId="64" xfId="0" applyFont="1" applyFill="1" applyBorder="1" applyAlignment="1">
      <alignment horizontal="center" vertical="center" wrapText="1"/>
    </xf>
    <xf numFmtId="0" fontId="22" fillId="0" borderId="65" xfId="0" applyFont="1" applyFill="1" applyBorder="1" applyAlignment="1">
      <alignment horizontal="left" vertical="center" wrapText="1"/>
    </xf>
    <xf numFmtId="0" fontId="8" fillId="0" borderId="45" xfId="0" applyFont="1" applyBorder="1" applyAlignment="1">
      <alignment horizontal="center" vertical="center" wrapText="1"/>
    </xf>
    <xf numFmtId="0" fontId="8" fillId="0" borderId="66" xfId="0" applyFont="1" applyFill="1" applyBorder="1" applyAlignment="1">
      <alignment horizontal="left" vertical="center" wrapText="1"/>
    </xf>
    <xf numFmtId="0" fontId="41" fillId="0" borderId="67" xfId="0" applyFont="1" applyFill="1" applyBorder="1" applyAlignment="1">
      <alignment horizontal="center" vertical="center" wrapText="1"/>
    </xf>
    <xf numFmtId="0" fontId="22" fillId="0" borderId="68" xfId="0" applyFont="1" applyFill="1" applyBorder="1" applyAlignment="1">
      <alignment horizontal="left" vertical="center" wrapText="1"/>
    </xf>
    <xf numFmtId="0" fontId="0" fillId="0" borderId="46" xfId="0" applyFont="1" applyBorder="1" applyAlignment="1">
      <alignment horizontal="center" vertical="center" wrapText="1"/>
    </xf>
    <xf numFmtId="0" fontId="0" fillId="0" borderId="14" xfId="0" applyFont="1" applyBorder="1" applyAlignment="1">
      <alignment horizontal="center" vertical="center" wrapText="1"/>
    </xf>
    <xf numFmtId="0" fontId="41" fillId="0" borderId="52" xfId="0" applyFont="1" applyFill="1" applyBorder="1" applyAlignment="1">
      <alignment horizontal="center" vertical="center" wrapText="1"/>
    </xf>
    <xf numFmtId="0" fontId="22" fillId="0" borderId="53" xfId="0" applyFont="1" applyFill="1" applyBorder="1" applyAlignment="1">
      <alignment horizontal="left" vertical="center" wrapText="1"/>
    </xf>
    <xf numFmtId="0" fontId="8" fillId="0" borderId="32" xfId="0" applyFont="1" applyBorder="1" applyAlignment="1">
      <alignment horizontal="center" vertical="center" wrapText="1"/>
    </xf>
    <xf numFmtId="0" fontId="41" fillId="5" borderId="67"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9" xfId="0" applyFont="1" applyFill="1" applyBorder="1" applyAlignment="1">
      <alignment horizontal="left" vertical="center" wrapText="1"/>
    </xf>
    <xf numFmtId="0" fontId="41" fillId="5" borderId="70" xfId="0" applyFont="1" applyFill="1" applyBorder="1" applyAlignment="1">
      <alignment horizontal="center" vertical="center" wrapText="1"/>
    </xf>
    <xf numFmtId="0" fontId="22" fillId="0" borderId="71" xfId="0" applyFont="1" applyFill="1" applyBorder="1" applyAlignment="1">
      <alignment horizontal="left" vertical="center" wrapText="1"/>
    </xf>
    <xf numFmtId="0" fontId="8" fillId="0" borderId="67"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52" xfId="0" applyFont="1" applyFill="1" applyBorder="1" applyAlignment="1">
      <alignment horizontal="center" vertical="center" wrapText="1"/>
    </xf>
    <xf numFmtId="0" fontId="13" fillId="5" borderId="67"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41" fillId="5" borderId="6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73" xfId="0" applyFont="1" applyFill="1" applyBorder="1" applyAlignment="1">
      <alignment horizontal="left" vertical="center" wrapText="1"/>
    </xf>
    <xf numFmtId="0" fontId="41" fillId="5" borderId="74" xfId="0" applyFont="1" applyFill="1" applyBorder="1" applyAlignment="1">
      <alignment horizontal="center" vertical="center" wrapText="1"/>
    </xf>
    <xf numFmtId="0" fontId="22" fillId="0" borderId="75"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41" fillId="5" borderId="77" xfId="0" applyFont="1" applyFill="1" applyBorder="1" applyAlignment="1">
      <alignment horizontal="center" vertical="center" wrapText="1"/>
    </xf>
    <xf numFmtId="0" fontId="22" fillId="0" borderId="78"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41" fillId="5" borderId="80" xfId="0" applyFont="1" applyFill="1" applyBorder="1" applyAlignment="1">
      <alignment horizontal="center" vertical="center" wrapText="1"/>
    </xf>
    <xf numFmtId="0" fontId="22" fillId="0" borderId="81"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41" fillId="5" borderId="83" xfId="0" applyFont="1" applyFill="1" applyBorder="1" applyAlignment="1">
      <alignment horizontal="center" vertical="center" wrapText="1"/>
    </xf>
    <xf numFmtId="0" fontId="22" fillId="0" borderId="84" xfId="0" applyFont="1" applyFill="1" applyBorder="1" applyAlignment="1">
      <alignment horizontal="left" vertical="center" wrapText="1"/>
    </xf>
    <xf numFmtId="0" fontId="8" fillId="0" borderId="88" xfId="0" applyFont="1" applyFill="1" applyBorder="1" applyAlignment="1">
      <alignment horizontal="center" vertical="center" wrapText="1"/>
    </xf>
    <xf numFmtId="0" fontId="0" fillId="0" borderId="89" xfId="0" applyFont="1" applyBorder="1" applyAlignment="1">
      <alignment horizontal="center" vertical="center" wrapText="1"/>
    </xf>
    <xf numFmtId="0" fontId="41" fillId="5" borderId="88" xfId="0" applyFont="1" applyFill="1" applyBorder="1" applyAlignment="1">
      <alignment horizontal="center" vertical="center" wrapText="1"/>
    </xf>
    <xf numFmtId="0" fontId="8" fillId="0" borderId="85" xfId="0" applyFont="1" applyFill="1" applyBorder="1" applyAlignment="1">
      <alignment horizontal="left" vertical="center" wrapText="1"/>
    </xf>
    <xf numFmtId="0" fontId="22" fillId="0" borderId="87" xfId="0" applyFont="1" applyFill="1" applyBorder="1" applyAlignment="1">
      <alignment horizontal="left" vertical="center" wrapText="1"/>
    </xf>
    <xf numFmtId="0" fontId="41" fillId="5" borderId="86" xfId="0" applyFont="1" applyFill="1" applyBorder="1" applyAlignment="1">
      <alignment horizontal="center" vertical="center" wrapText="1"/>
    </xf>
    <xf numFmtId="0" fontId="8" fillId="0" borderId="51" xfId="0" applyFont="1" applyBorder="1" applyAlignment="1">
      <alignment vertical="center" wrapText="1"/>
    </xf>
    <xf numFmtId="0" fontId="22" fillId="0" borderId="53" xfId="0" applyFont="1" applyBorder="1" applyAlignment="1">
      <alignment vertical="center" wrapText="1"/>
    </xf>
    <xf numFmtId="0" fontId="4" fillId="0" borderId="0" xfId="0" applyFont="1" applyAlignment="1">
      <alignment horizontal="center" vertical="center"/>
    </xf>
    <xf numFmtId="0" fontId="41" fillId="0" borderId="42" xfId="0" applyFont="1" applyFill="1" applyBorder="1" applyAlignment="1">
      <alignment horizontal="center" vertical="center" wrapText="1"/>
    </xf>
    <xf numFmtId="0" fontId="31" fillId="12"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4" fillId="12" borderId="0" xfId="0" applyFont="1" applyFill="1" applyBorder="1" applyAlignment="1">
      <alignment vertical="center"/>
    </xf>
    <xf numFmtId="0" fontId="8"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97" xfId="0" applyFont="1" applyBorder="1" applyAlignment="1">
      <alignment vertical="center"/>
    </xf>
    <xf numFmtId="0" fontId="22" fillId="0" borderId="98" xfId="0" applyFont="1" applyBorder="1" applyAlignment="1">
      <alignment vertical="center"/>
    </xf>
    <xf numFmtId="0" fontId="22" fillId="0" borderId="99" xfId="0" applyFont="1" applyBorder="1" applyAlignment="1">
      <alignment vertical="center"/>
    </xf>
    <xf numFmtId="0" fontId="22" fillId="0" borderId="100" xfId="0" applyFont="1" applyBorder="1" applyAlignment="1">
      <alignment vertical="center"/>
    </xf>
    <xf numFmtId="0" fontId="22" fillId="0" borderId="101" xfId="0" applyFont="1" applyBorder="1" applyAlignment="1">
      <alignment vertical="center"/>
    </xf>
    <xf numFmtId="0" fontId="22" fillId="0" borderId="102" xfId="0"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105" xfId="0" applyFont="1" applyBorder="1" applyAlignment="1">
      <alignment vertical="center"/>
    </xf>
    <xf numFmtId="0" fontId="22" fillId="0" borderId="98" xfId="0" applyFont="1" applyFill="1" applyBorder="1" applyAlignment="1">
      <alignment horizontal="center" vertical="center" wrapText="1"/>
    </xf>
    <xf numFmtId="0" fontId="22" fillId="0" borderId="106" xfId="0" applyFont="1" applyBorder="1" applyAlignment="1">
      <alignment vertical="center"/>
    </xf>
    <xf numFmtId="0" fontId="22" fillId="0" borderId="107" xfId="0" applyFont="1" applyBorder="1" applyAlignment="1">
      <alignment vertical="center"/>
    </xf>
    <xf numFmtId="0" fontId="22" fillId="0" borderId="108" xfId="0" applyFont="1" applyBorder="1" applyAlignment="1">
      <alignment vertical="center"/>
    </xf>
    <xf numFmtId="0" fontId="22" fillId="0" borderId="109" xfId="0" applyFont="1" applyBorder="1" applyAlignment="1">
      <alignment vertical="center"/>
    </xf>
    <xf numFmtId="0" fontId="22" fillId="0" borderId="110" xfId="0" applyFont="1" applyBorder="1" applyAlignment="1">
      <alignment vertical="center"/>
    </xf>
    <xf numFmtId="0" fontId="22" fillId="0" borderId="99" xfId="0" applyFont="1" applyBorder="1" applyAlignment="1">
      <alignment vertical="center" wrapText="1"/>
    </xf>
    <xf numFmtId="0" fontId="2" fillId="6"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0" borderId="1" xfId="0" applyFont="1" applyBorder="1" applyAlignment="1">
      <alignment vertical="center" wrapText="1"/>
    </xf>
  </cellXfs>
  <cellStyles count="6">
    <cellStyle name="Hipervínculo" xfId="2" builtinId="8"/>
    <cellStyle name="Millares [0]" xfId="1" builtinId="6"/>
    <cellStyle name="Normal" xfId="0" builtinId="0"/>
    <cellStyle name="Normal 2" xfId="4" xr:uid="{00000000-0005-0000-0000-000003000000}"/>
    <cellStyle name="Normal 2 8 2" xfId="3" xr:uid="{00000000-0005-0000-0000-000004000000}"/>
    <cellStyle name="Porcentaje 2" xfId="5" xr:uid="{00000000-0005-0000-0000-000005000000}"/>
  </cellStyles>
  <dxfs count="35">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0000"/>
      <color rgb="FFFFDA8F"/>
      <color rgb="FFEE0000"/>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582869792"/>
        <c:axId val="58287214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6.5952380952380949</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582869792"/>
        <c:axId val="582872144"/>
      </c:scatterChart>
      <c:catAx>
        <c:axId val="58286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2144"/>
        <c:crosses val="autoZero"/>
        <c:auto val="1"/>
        <c:lblAlgn val="ctr"/>
        <c:lblOffset val="100"/>
        <c:noMultiLvlLbl val="0"/>
      </c:catAx>
      <c:valAx>
        <c:axId val="582872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582869008"/>
        <c:axId val="5828701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7.333333333333333</c:v>
                </c:pt>
                <c:pt idx="1">
                  <c:v>14.444444444444445</c:v>
                </c:pt>
                <c:pt idx="2">
                  <c:v>2.3809523809523809</c:v>
                </c:pt>
                <c:pt idx="3">
                  <c:v>2.2222222222222223</c:v>
                </c:pt>
              </c:numCache>
            </c:numRef>
          </c:yVal>
          <c:smooth val="0"/>
          <c:extLs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582869008"/>
        <c:axId val="582870184"/>
      </c:scatterChart>
      <c:catAx>
        <c:axId val="58286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0184"/>
        <c:crosses val="autoZero"/>
        <c:auto val="1"/>
        <c:lblAlgn val="ctr"/>
        <c:lblOffset val="100"/>
        <c:noMultiLvlLbl val="0"/>
      </c:catAx>
      <c:valAx>
        <c:axId val="5828701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90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582870576"/>
        <c:axId val="58286234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44</c:v>
                </c:pt>
                <c:pt idx="1">
                  <c:v>0</c:v>
                </c:pt>
                <c:pt idx="2">
                  <c:v>0</c:v>
                </c:pt>
                <c:pt idx="3">
                  <c:v>0</c:v>
                </c:pt>
              </c:numCache>
            </c:numRef>
          </c:yVal>
          <c:smooth val="0"/>
          <c:extLs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582870576"/>
        <c:axId val="582862344"/>
      </c:scatterChart>
      <c:catAx>
        <c:axId val="5828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2344"/>
        <c:crosses val="autoZero"/>
        <c:auto val="1"/>
        <c:lblAlgn val="ctr"/>
        <c:lblOffset val="100"/>
        <c:noMultiLvlLbl val="0"/>
      </c:catAx>
      <c:valAx>
        <c:axId val="5828623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05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531335048"/>
        <c:axId val="53133583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0</c:v>
                </c:pt>
                <c:pt idx="1">
                  <c:v>86.666666666666671</c:v>
                </c:pt>
                <c:pt idx="2" formatCode="General">
                  <c:v>0</c:v>
                </c:pt>
                <c:pt idx="3">
                  <c:v>0</c:v>
                </c:pt>
              </c:numCache>
            </c:numRef>
          </c:yVal>
          <c:smooth val="0"/>
          <c:extLs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531335048"/>
        <c:axId val="531335832"/>
      </c:scatterChart>
      <c:catAx>
        <c:axId val="53133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832"/>
        <c:crosses val="autoZero"/>
        <c:auto val="1"/>
        <c:lblAlgn val="ctr"/>
        <c:lblOffset val="100"/>
        <c:noMultiLvlLbl val="0"/>
      </c:catAx>
      <c:valAx>
        <c:axId val="531335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531334656"/>
        <c:axId val="5313354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ymbol val="dash"/>
              <c:size val="13"/>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7F49-4718-BC6D-7DD75064FE98}"/>
              </c:ext>
            </c:extLst>
          </c:dPt>
          <c:dPt>
            <c:idx val="1"/>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5-7F49-4718-BC6D-7DD75064FE98}"/>
              </c:ext>
            </c:extLst>
          </c:dPt>
          <c:dPt>
            <c:idx val="2"/>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6-7F49-4718-BC6D-7DD75064FE98}"/>
              </c:ext>
            </c:extLst>
          </c:dPt>
          <c:dPt>
            <c:idx val="3"/>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0</c:v>
                </c:pt>
                <c:pt idx="1">
                  <c:v>5</c:v>
                </c:pt>
                <c:pt idx="2" formatCode="0.0">
                  <c:v>10</c:v>
                </c:pt>
                <c:pt idx="3" formatCode="0.0">
                  <c:v>13.333333333333334</c:v>
                </c:pt>
                <c:pt idx="4" formatCode="0.0">
                  <c:v>5</c:v>
                </c:pt>
                <c:pt idx="5" formatCode="0.0">
                  <c:v>0</c:v>
                </c:pt>
                <c:pt idx="6" formatCode="0.0">
                  <c:v>0</c:v>
                </c:pt>
                <c:pt idx="7" formatCode="0.0">
                  <c:v>0</c:v>
                </c:pt>
              </c:numCache>
            </c:numRef>
          </c:yVal>
          <c:smooth val="0"/>
          <c:extLs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531334656"/>
        <c:axId val="531335440"/>
      </c:scatterChart>
      <c:catAx>
        <c:axId val="53133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440"/>
        <c:crosses val="autoZero"/>
        <c:auto val="1"/>
        <c:lblAlgn val="ctr"/>
        <c:lblOffset val="100"/>
        <c:noMultiLvlLbl val="0"/>
      </c:catAx>
      <c:valAx>
        <c:axId val="531335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46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531336616"/>
        <c:axId val="53133269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13.333333333333334</c:v>
                </c:pt>
                <c:pt idx="1">
                  <c:v>0</c:v>
                </c:pt>
                <c:pt idx="2">
                  <c:v>0</c:v>
                </c:pt>
                <c:pt idx="3">
                  <c:v>0</c:v>
                </c:pt>
              </c:numCache>
            </c:numRef>
          </c:yVal>
          <c:smooth val="0"/>
          <c:extLs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531336616"/>
        <c:axId val="531332696"/>
      </c:scatterChart>
      <c:catAx>
        <c:axId val="53133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2696"/>
        <c:crosses val="autoZero"/>
        <c:auto val="1"/>
        <c:lblAlgn val="ctr"/>
        <c:lblOffset val="100"/>
        <c:noMultiLvlLbl val="0"/>
      </c:catAx>
      <c:valAx>
        <c:axId val="531332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6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138536</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239986</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91</xdr:row>
      <xdr:rowOff>38702</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652211" y="110530105"/>
          <a:ext cx="914400" cy="9210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11" sqref="D11:P11"/>
    </sheetView>
  </sheetViews>
  <sheetFormatPr baseColWidth="10" defaultColWidth="0" defaultRowHeight="15" zeroHeight="1" x14ac:dyDescent="0.2"/>
  <cols>
    <col min="1" max="1" width="1.1640625" style="100" customWidth="1"/>
    <col min="2" max="2" width="0.83203125" style="100" customWidth="1"/>
    <col min="3" max="17" width="11.5" style="100" customWidth="1"/>
    <col min="18" max="19" width="1.5" style="100" customWidth="1"/>
    <col min="20" max="16384" width="11.5" style="100" hidden="1"/>
  </cols>
  <sheetData>
    <row r="1" spans="2:18" ht="7.5" customHeight="1" thickBot="1" x14ac:dyDescent="0.25"/>
    <row r="2" spans="2:18" ht="93" customHeight="1" x14ac:dyDescent="0.2">
      <c r="B2" s="97"/>
      <c r="C2" s="98"/>
      <c r="D2" s="98"/>
      <c r="E2" s="98"/>
      <c r="F2" s="98"/>
      <c r="G2" s="98"/>
      <c r="H2" s="98"/>
      <c r="I2" s="98"/>
      <c r="J2" s="98"/>
      <c r="K2" s="98"/>
      <c r="L2" s="98"/>
      <c r="M2" s="98"/>
      <c r="N2" s="98"/>
      <c r="O2" s="98"/>
      <c r="P2" s="98"/>
      <c r="Q2" s="98"/>
      <c r="R2" s="99"/>
    </row>
    <row r="3" spans="2:18" ht="28" customHeight="1" x14ac:dyDescent="0.2">
      <c r="B3" s="101"/>
      <c r="C3" s="146" t="s">
        <v>35</v>
      </c>
      <c r="D3" s="146"/>
      <c r="E3" s="146"/>
      <c r="F3" s="146"/>
      <c r="G3" s="146"/>
      <c r="H3" s="146"/>
      <c r="I3" s="146"/>
      <c r="J3" s="146"/>
      <c r="K3" s="146"/>
      <c r="L3" s="146"/>
      <c r="M3" s="146"/>
      <c r="N3" s="146"/>
      <c r="O3" s="146"/>
      <c r="P3" s="146"/>
      <c r="Q3" s="146"/>
      <c r="R3" s="102"/>
    </row>
    <row r="4" spans="2:18" s="106" customFormat="1" ht="4" customHeight="1" x14ac:dyDescent="0.2">
      <c r="B4" s="103"/>
      <c r="C4" s="104"/>
      <c r="D4" s="104"/>
      <c r="E4" s="104"/>
      <c r="F4" s="104"/>
      <c r="G4" s="104"/>
      <c r="H4" s="104"/>
      <c r="I4" s="104"/>
      <c r="J4" s="104"/>
      <c r="K4" s="104"/>
      <c r="L4" s="104"/>
      <c r="M4" s="104"/>
      <c r="N4" s="104"/>
      <c r="O4" s="104"/>
      <c r="P4" s="104"/>
      <c r="Q4" s="104"/>
      <c r="R4" s="105"/>
    </row>
    <row r="5" spans="2:18" ht="28" customHeight="1" x14ac:dyDescent="0.2">
      <c r="B5" s="101"/>
      <c r="C5" s="146" t="s">
        <v>235</v>
      </c>
      <c r="D5" s="146"/>
      <c r="E5" s="146"/>
      <c r="F5" s="146"/>
      <c r="G5" s="146"/>
      <c r="H5" s="146"/>
      <c r="I5" s="146"/>
      <c r="J5" s="146"/>
      <c r="K5" s="146"/>
      <c r="L5" s="146"/>
      <c r="M5" s="146"/>
      <c r="N5" s="146"/>
      <c r="O5" s="146"/>
      <c r="P5" s="146"/>
      <c r="Q5" s="146"/>
      <c r="R5" s="102"/>
    </row>
    <row r="6" spans="2:18" x14ac:dyDescent="0.2">
      <c r="B6" s="101"/>
      <c r="C6" s="107"/>
      <c r="D6" s="107"/>
      <c r="E6" s="107"/>
      <c r="F6" s="107"/>
      <c r="G6" s="107"/>
      <c r="H6" s="107"/>
      <c r="I6" s="107"/>
      <c r="J6" s="107"/>
      <c r="K6" s="107"/>
      <c r="L6" s="107"/>
      <c r="M6" s="107"/>
      <c r="N6" s="107"/>
      <c r="O6" s="107"/>
      <c r="P6" s="107"/>
      <c r="Q6" s="107"/>
      <c r="R6" s="102"/>
    </row>
    <row r="7" spans="2:18" x14ac:dyDescent="0.2">
      <c r="B7" s="101"/>
      <c r="C7" s="107"/>
      <c r="D7" s="107"/>
      <c r="E7" s="107"/>
      <c r="F7" s="107"/>
      <c r="G7" s="107"/>
      <c r="H7" s="107"/>
      <c r="I7" s="107"/>
      <c r="J7" s="107"/>
      <c r="K7" s="107"/>
      <c r="L7" s="107"/>
      <c r="M7" s="107"/>
      <c r="N7" s="107"/>
      <c r="O7" s="107"/>
      <c r="P7" s="107"/>
      <c r="Q7" s="107"/>
      <c r="R7" s="102"/>
    </row>
    <row r="8" spans="2:18" ht="24.75" customHeight="1" x14ac:dyDescent="0.2">
      <c r="B8" s="101"/>
      <c r="D8" s="147" t="s">
        <v>7</v>
      </c>
      <c r="E8" s="147"/>
      <c r="F8" s="147"/>
      <c r="G8" s="147"/>
      <c r="H8" s="147"/>
      <c r="I8" s="147"/>
      <c r="J8" s="147"/>
      <c r="K8" s="147"/>
      <c r="L8" s="147"/>
      <c r="M8" s="147"/>
      <c r="N8" s="147"/>
      <c r="O8" s="147"/>
      <c r="P8" s="147"/>
      <c r="Q8" s="108"/>
      <c r="R8" s="102"/>
    </row>
    <row r="9" spans="2:18" ht="20.25" customHeight="1" x14ac:dyDescent="0.2">
      <c r="B9" s="101"/>
      <c r="C9" s="107"/>
      <c r="D9" s="107"/>
      <c r="E9" s="107"/>
      <c r="F9" s="107"/>
      <c r="G9" s="107"/>
      <c r="H9" s="107"/>
      <c r="I9" s="107"/>
      <c r="J9" s="107"/>
      <c r="K9" s="107"/>
      <c r="L9" s="107"/>
      <c r="M9" s="107"/>
      <c r="N9" s="107"/>
      <c r="O9" s="107"/>
      <c r="P9" s="107"/>
      <c r="Q9" s="107"/>
      <c r="R9" s="102"/>
    </row>
    <row r="10" spans="2:18" ht="20.25" customHeight="1" x14ac:dyDescent="0.2">
      <c r="B10" s="101"/>
      <c r="C10" s="107"/>
      <c r="D10" s="107"/>
      <c r="E10" s="107"/>
      <c r="F10" s="107"/>
      <c r="G10" s="107"/>
      <c r="H10" s="107"/>
      <c r="I10" s="107"/>
      <c r="J10" s="107"/>
      <c r="K10" s="107"/>
      <c r="L10" s="107"/>
      <c r="M10" s="107"/>
      <c r="N10" s="107"/>
      <c r="O10" s="107"/>
      <c r="P10" s="107"/>
      <c r="Q10" s="107"/>
      <c r="R10" s="102"/>
    </row>
    <row r="11" spans="2:18" ht="24.75" customHeight="1" x14ac:dyDescent="0.2">
      <c r="B11" s="101"/>
      <c r="D11" s="147" t="s">
        <v>193</v>
      </c>
      <c r="E11" s="147"/>
      <c r="F11" s="147"/>
      <c r="G11" s="147"/>
      <c r="H11" s="147"/>
      <c r="I11" s="147"/>
      <c r="J11" s="147"/>
      <c r="K11" s="147"/>
      <c r="L11" s="147"/>
      <c r="M11" s="147"/>
      <c r="N11" s="147"/>
      <c r="O11" s="147"/>
      <c r="P11" s="147"/>
      <c r="Q11" s="108"/>
      <c r="R11" s="102"/>
    </row>
    <row r="12" spans="2:18" ht="20.25" customHeight="1" x14ac:dyDescent="0.2">
      <c r="B12" s="101"/>
      <c r="C12" s="107"/>
      <c r="D12" s="107"/>
      <c r="E12" s="107"/>
      <c r="F12" s="107"/>
      <c r="G12" s="107"/>
      <c r="H12" s="107"/>
      <c r="I12" s="107"/>
      <c r="J12" s="107"/>
      <c r="K12" s="107"/>
      <c r="L12" s="107"/>
      <c r="M12" s="107"/>
      <c r="N12" s="107"/>
      <c r="O12" s="107"/>
      <c r="P12" s="107"/>
      <c r="Q12" s="107"/>
      <c r="R12" s="102"/>
    </row>
    <row r="13" spans="2:18" ht="20.25" customHeight="1" x14ac:dyDescent="0.2">
      <c r="B13" s="101"/>
      <c r="C13" s="107"/>
      <c r="D13" s="107"/>
      <c r="E13" s="107"/>
      <c r="F13" s="107"/>
      <c r="G13" s="107"/>
      <c r="H13" s="107"/>
      <c r="I13" s="107"/>
      <c r="J13" s="107"/>
      <c r="K13" s="107"/>
      <c r="L13" s="107"/>
      <c r="M13" s="107"/>
      <c r="N13" s="107"/>
      <c r="O13" s="107"/>
      <c r="P13" s="107"/>
      <c r="Q13" s="107"/>
      <c r="R13" s="102"/>
    </row>
    <row r="14" spans="2:18" ht="24.75" customHeight="1" x14ac:dyDescent="0.2">
      <c r="B14" s="101"/>
      <c r="D14" s="147" t="s">
        <v>194</v>
      </c>
      <c r="E14" s="147"/>
      <c r="F14" s="147"/>
      <c r="G14" s="147"/>
      <c r="H14" s="147"/>
      <c r="I14" s="147"/>
      <c r="J14" s="147"/>
      <c r="K14" s="147"/>
      <c r="L14" s="147"/>
      <c r="M14" s="147"/>
      <c r="N14" s="147"/>
      <c r="O14" s="147"/>
      <c r="P14" s="147"/>
      <c r="Q14" s="108"/>
      <c r="R14" s="102"/>
    </row>
    <row r="15" spans="2:18" ht="20.25" customHeight="1" x14ac:dyDescent="0.2">
      <c r="B15" s="101"/>
      <c r="C15" s="107"/>
      <c r="D15" s="107"/>
      <c r="E15" s="107"/>
      <c r="F15" s="107"/>
      <c r="G15" s="107"/>
      <c r="H15" s="107"/>
      <c r="I15" s="107"/>
      <c r="J15" s="107"/>
      <c r="K15" s="107"/>
      <c r="L15" s="107"/>
      <c r="M15" s="107"/>
      <c r="N15" s="107"/>
      <c r="O15" s="107"/>
      <c r="P15" s="107"/>
      <c r="Q15" s="107"/>
      <c r="R15" s="102"/>
    </row>
    <row r="16" spans="2:18" ht="18.75" customHeight="1" thickBot="1" x14ac:dyDescent="0.25">
      <c r="B16" s="109"/>
      <c r="C16" s="110"/>
      <c r="D16" s="110"/>
      <c r="E16" s="110"/>
      <c r="F16" s="110"/>
      <c r="G16" s="110"/>
      <c r="H16" s="110"/>
      <c r="I16" s="110"/>
      <c r="J16" s="110"/>
      <c r="K16" s="110"/>
      <c r="L16" s="110"/>
      <c r="M16" s="110"/>
      <c r="N16" s="110"/>
      <c r="O16" s="110"/>
      <c r="P16" s="110"/>
      <c r="Q16" s="110"/>
      <c r="R16" s="111"/>
    </row>
    <row r="17"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
  <sheetViews>
    <sheetView showGridLines="0" showZeros="0" topLeftCell="A27" zoomScale="90" zoomScaleNormal="90" zoomScalePageLayoutView="80" workbookViewId="0"/>
  </sheetViews>
  <sheetFormatPr baseColWidth="10" defaultColWidth="0" defaultRowHeight="14" zeroHeight="1" x14ac:dyDescent="0.2"/>
  <cols>
    <col min="1" max="2" width="1.5" style="1" customWidth="1"/>
    <col min="3" max="10" width="11.5" style="1" customWidth="1"/>
    <col min="11" max="11" width="11.5" style="3" customWidth="1"/>
    <col min="12" max="12" width="11.5" style="1" customWidth="1"/>
    <col min="13" max="13" width="11.5" style="4" customWidth="1"/>
    <col min="14" max="19" width="11.5" style="1" customWidth="1"/>
    <col min="20" max="20" width="1.5" style="1" customWidth="1"/>
    <col min="21" max="21" width="3.83203125" style="1" customWidth="1"/>
    <col min="22" max="25" width="0" style="1" hidden="1" customWidth="1"/>
    <col min="26" max="16384" width="11.5" style="1" hidden="1"/>
  </cols>
  <sheetData>
    <row r="1" spans="2:25" ht="8.25" customHeight="1" thickBot="1" x14ac:dyDescent="0.25">
      <c r="C1" s="2"/>
      <c r="L1" s="1" t="s">
        <v>5</v>
      </c>
    </row>
    <row r="2" spans="2:25" ht="93" customHeight="1" x14ac:dyDescent="0.2">
      <c r="B2" s="17"/>
      <c r="C2" s="18"/>
      <c r="D2" s="9"/>
      <c r="E2" s="9"/>
      <c r="F2" s="9"/>
      <c r="G2" s="9"/>
      <c r="H2" s="9"/>
      <c r="I2" s="9"/>
      <c r="J2" s="9"/>
      <c r="K2" s="19"/>
      <c r="L2" s="9"/>
      <c r="M2" s="20"/>
      <c r="N2" s="9"/>
      <c r="O2" s="9"/>
      <c r="P2" s="9"/>
      <c r="Q2" s="9"/>
      <c r="R2" s="9"/>
      <c r="S2" s="9"/>
      <c r="T2" s="10"/>
    </row>
    <row r="3" spans="2:25" ht="28" x14ac:dyDescent="0.2">
      <c r="B3" s="21"/>
      <c r="C3" s="149" t="s">
        <v>236</v>
      </c>
      <c r="D3" s="150"/>
      <c r="E3" s="150"/>
      <c r="F3" s="150"/>
      <c r="G3" s="150"/>
      <c r="H3" s="150"/>
      <c r="I3" s="150"/>
      <c r="J3" s="150"/>
      <c r="K3" s="150"/>
      <c r="L3" s="150"/>
      <c r="M3" s="150"/>
      <c r="N3" s="150"/>
      <c r="O3" s="150"/>
      <c r="P3" s="150"/>
      <c r="Q3" s="150"/>
      <c r="R3" s="150"/>
      <c r="S3" s="151"/>
      <c r="T3" s="22"/>
      <c r="U3" s="5"/>
      <c r="V3" s="5"/>
      <c r="W3" s="5"/>
      <c r="X3" s="5"/>
      <c r="Y3" s="5"/>
    </row>
    <row r="4" spans="2:25" ht="7.5" customHeight="1" x14ac:dyDescent="0.2">
      <c r="B4" s="21"/>
      <c r="C4" s="16"/>
      <c r="D4" s="7"/>
      <c r="E4" s="7"/>
      <c r="F4" s="7"/>
      <c r="G4" s="7"/>
      <c r="H4" s="7"/>
      <c r="I4" s="7"/>
      <c r="J4" s="7"/>
      <c r="L4" s="7"/>
      <c r="M4" s="8"/>
      <c r="N4" s="7"/>
      <c r="O4" s="7"/>
      <c r="P4" s="7"/>
      <c r="Q4" s="7"/>
      <c r="R4" s="7"/>
      <c r="S4" s="7"/>
      <c r="T4" s="11"/>
    </row>
    <row r="5" spans="2:25" ht="23.25" customHeight="1" x14ac:dyDescent="0.2">
      <c r="B5" s="21"/>
      <c r="C5" s="152" t="s">
        <v>7</v>
      </c>
      <c r="D5" s="152"/>
      <c r="E5" s="152"/>
      <c r="F5" s="152"/>
      <c r="G5" s="152"/>
      <c r="H5" s="152"/>
      <c r="I5" s="152"/>
      <c r="J5" s="152"/>
      <c r="K5" s="152"/>
      <c r="L5" s="152"/>
      <c r="M5" s="152"/>
      <c r="N5" s="152"/>
      <c r="O5" s="152"/>
      <c r="P5" s="152"/>
      <c r="Q5" s="152"/>
      <c r="R5" s="152"/>
      <c r="S5" s="152"/>
      <c r="T5" s="11"/>
    </row>
    <row r="6" spans="2:25" ht="15" customHeight="1" x14ac:dyDescent="0.2">
      <c r="B6" s="21"/>
      <c r="C6" s="16"/>
      <c r="D6" s="7"/>
      <c r="E6" s="7"/>
      <c r="F6" s="7"/>
      <c r="G6" s="7"/>
      <c r="H6" s="7"/>
      <c r="I6" s="7"/>
      <c r="J6" s="7"/>
      <c r="L6" s="7"/>
      <c r="M6" s="8"/>
      <c r="N6" s="7"/>
      <c r="O6" s="7"/>
      <c r="P6" s="7"/>
      <c r="Q6" s="7"/>
      <c r="R6" s="7"/>
      <c r="S6" s="7"/>
      <c r="T6" s="11"/>
    </row>
    <row r="7" spans="2:25" ht="15" customHeight="1" x14ac:dyDescent="0.2">
      <c r="B7" s="21"/>
      <c r="C7" s="153" t="s">
        <v>195</v>
      </c>
      <c r="D7" s="153"/>
      <c r="E7" s="153"/>
      <c r="F7" s="153"/>
      <c r="G7" s="153"/>
      <c r="H7" s="153"/>
      <c r="I7" s="153"/>
      <c r="J7" s="153"/>
      <c r="K7" s="153"/>
      <c r="L7" s="153"/>
      <c r="M7" s="153"/>
      <c r="N7" s="153"/>
      <c r="O7" s="153"/>
      <c r="P7" s="153"/>
      <c r="Q7" s="153"/>
      <c r="R7" s="153"/>
      <c r="S7" s="153"/>
      <c r="T7" s="11"/>
    </row>
    <row r="8" spans="2:25" ht="15" customHeight="1" x14ac:dyDescent="0.2">
      <c r="B8" s="21"/>
      <c r="C8" s="153"/>
      <c r="D8" s="153"/>
      <c r="E8" s="153"/>
      <c r="F8" s="153"/>
      <c r="G8" s="153"/>
      <c r="H8" s="153"/>
      <c r="I8" s="153"/>
      <c r="J8" s="153"/>
      <c r="K8" s="153"/>
      <c r="L8" s="153"/>
      <c r="M8" s="153"/>
      <c r="N8" s="153"/>
      <c r="O8" s="153"/>
      <c r="P8" s="153"/>
      <c r="Q8" s="153"/>
      <c r="R8" s="153"/>
      <c r="S8" s="153"/>
      <c r="T8" s="11"/>
    </row>
    <row r="9" spans="2:25" ht="15" customHeight="1" x14ac:dyDescent="0.2">
      <c r="B9" s="21"/>
      <c r="C9" s="153"/>
      <c r="D9" s="153"/>
      <c r="E9" s="153"/>
      <c r="F9" s="153"/>
      <c r="G9" s="153"/>
      <c r="H9" s="153"/>
      <c r="I9" s="153"/>
      <c r="J9" s="153"/>
      <c r="K9" s="153"/>
      <c r="L9" s="153"/>
      <c r="M9" s="153"/>
      <c r="N9" s="153"/>
      <c r="O9" s="153"/>
      <c r="P9" s="153"/>
      <c r="Q9" s="153"/>
      <c r="R9" s="153"/>
      <c r="S9" s="153"/>
      <c r="T9" s="11"/>
    </row>
    <row r="10" spans="2:25" ht="15" customHeight="1" x14ac:dyDescent="0.2">
      <c r="B10" s="21"/>
      <c r="C10" s="153"/>
      <c r="D10" s="153"/>
      <c r="E10" s="153"/>
      <c r="F10" s="153"/>
      <c r="G10" s="153"/>
      <c r="H10" s="153"/>
      <c r="I10" s="153"/>
      <c r="J10" s="153"/>
      <c r="K10" s="153"/>
      <c r="L10" s="153"/>
      <c r="M10" s="153"/>
      <c r="N10" s="153"/>
      <c r="O10" s="153"/>
      <c r="P10" s="153"/>
      <c r="Q10" s="153"/>
      <c r="R10" s="153"/>
      <c r="S10" s="153"/>
      <c r="T10" s="11"/>
    </row>
    <row r="11" spans="2:25" ht="15" customHeight="1" x14ac:dyDescent="0.2">
      <c r="B11" s="21"/>
      <c r="C11" s="56"/>
      <c r="D11" s="7"/>
      <c r="E11" s="7"/>
      <c r="F11" s="7"/>
      <c r="G11" s="7"/>
      <c r="H11" s="7"/>
      <c r="I11" s="7"/>
      <c r="J11" s="7"/>
      <c r="L11" s="7"/>
      <c r="M11" s="8"/>
      <c r="N11" s="7"/>
      <c r="O11" s="7"/>
      <c r="P11" s="7"/>
      <c r="Q11" s="7"/>
      <c r="R11" s="7"/>
      <c r="S11" s="7"/>
      <c r="T11" s="11"/>
    </row>
    <row r="12" spans="2:25" ht="15" customHeight="1" x14ac:dyDescent="0.2">
      <c r="B12" s="21"/>
      <c r="C12" s="154" t="s">
        <v>196</v>
      </c>
      <c r="D12" s="155"/>
      <c r="E12" s="155"/>
      <c r="F12" s="155"/>
      <c r="G12" s="155"/>
      <c r="H12" s="155"/>
      <c r="I12" s="155"/>
      <c r="J12" s="155"/>
      <c r="K12" s="155"/>
      <c r="L12" s="155"/>
      <c r="M12" s="155"/>
      <c r="N12" s="155"/>
      <c r="O12" s="155"/>
      <c r="P12" s="155"/>
      <c r="Q12" s="155"/>
      <c r="R12" s="155"/>
      <c r="S12" s="155"/>
      <c r="T12" s="11"/>
    </row>
    <row r="13" spans="2:25" ht="15" customHeight="1" x14ac:dyDescent="0.2">
      <c r="B13" s="21"/>
      <c r="C13" s="155"/>
      <c r="D13" s="155"/>
      <c r="E13" s="155"/>
      <c r="F13" s="155"/>
      <c r="G13" s="155"/>
      <c r="H13" s="155"/>
      <c r="I13" s="155"/>
      <c r="J13" s="155"/>
      <c r="K13" s="155"/>
      <c r="L13" s="155"/>
      <c r="M13" s="155"/>
      <c r="N13" s="155"/>
      <c r="O13" s="155"/>
      <c r="P13" s="155"/>
      <c r="Q13" s="155"/>
      <c r="R13" s="155"/>
      <c r="S13" s="155"/>
      <c r="T13" s="11"/>
    </row>
    <row r="14" spans="2:25" ht="15" customHeight="1" x14ac:dyDescent="0.2">
      <c r="B14" s="21"/>
      <c r="C14" s="56"/>
      <c r="D14" s="7"/>
      <c r="E14" s="7"/>
      <c r="F14" s="7"/>
      <c r="G14" s="7"/>
      <c r="H14" s="7"/>
      <c r="I14" s="7"/>
      <c r="J14" s="7"/>
      <c r="L14" s="7"/>
      <c r="M14" s="8"/>
      <c r="N14" s="7"/>
      <c r="O14" s="7"/>
      <c r="P14" s="7"/>
      <c r="Q14" s="7"/>
      <c r="R14" s="7"/>
      <c r="S14" s="7"/>
      <c r="T14" s="11"/>
    </row>
    <row r="15" spans="2:25" ht="15" customHeight="1" x14ac:dyDescent="0.2">
      <c r="B15" s="21"/>
      <c r="C15" s="58" t="s">
        <v>197</v>
      </c>
      <c r="D15" s="7"/>
      <c r="E15" s="7"/>
      <c r="F15" s="7"/>
      <c r="G15" s="7"/>
      <c r="H15" s="7"/>
      <c r="I15" s="7"/>
      <c r="J15" s="7"/>
      <c r="L15" s="7"/>
      <c r="M15" s="8"/>
      <c r="N15" s="7"/>
      <c r="O15" s="7"/>
      <c r="P15" s="7"/>
      <c r="Q15" s="7"/>
      <c r="R15" s="7"/>
      <c r="S15" s="7"/>
      <c r="T15" s="11"/>
    </row>
    <row r="16" spans="2:25" ht="14.25" customHeight="1" x14ac:dyDescent="0.2">
      <c r="B16" s="21"/>
      <c r="C16" s="56"/>
      <c r="D16" s="7"/>
      <c r="E16" s="7"/>
      <c r="F16" s="7"/>
      <c r="G16" s="7"/>
      <c r="H16" s="7"/>
      <c r="I16" s="7"/>
      <c r="J16" s="7"/>
      <c r="L16" s="7"/>
      <c r="M16" s="8"/>
      <c r="N16" s="7"/>
      <c r="O16" s="7"/>
      <c r="P16" s="7"/>
      <c r="Q16" s="7"/>
      <c r="R16" s="7"/>
      <c r="S16" s="7"/>
      <c r="T16" s="11"/>
    </row>
    <row r="17" spans="2:20" ht="15" customHeight="1" x14ac:dyDescent="0.15">
      <c r="B17" s="21"/>
      <c r="C17" s="7" t="s">
        <v>27</v>
      </c>
      <c r="D17" s="60"/>
      <c r="E17" s="60"/>
      <c r="F17" s="60"/>
      <c r="G17" s="81"/>
      <c r="H17" s="81"/>
      <c r="I17" s="81"/>
      <c r="J17" s="81"/>
      <c r="K17" s="81"/>
      <c r="L17" s="81"/>
      <c r="M17" s="81"/>
      <c r="N17" s="81"/>
      <c r="O17" s="81"/>
      <c r="P17" s="81"/>
      <c r="Q17" s="81"/>
      <c r="R17" s="81"/>
      <c r="S17" s="81"/>
      <c r="T17" s="11"/>
    </row>
    <row r="18" spans="2:20" ht="15" customHeight="1" x14ac:dyDescent="0.15">
      <c r="B18" s="21"/>
      <c r="C18" s="60"/>
      <c r="D18" s="60"/>
      <c r="E18" s="60"/>
      <c r="F18" s="60"/>
      <c r="G18" s="81"/>
      <c r="H18" s="81"/>
      <c r="I18" s="81"/>
      <c r="J18" s="81"/>
      <c r="K18" s="81"/>
      <c r="L18" s="81"/>
      <c r="M18" s="81"/>
      <c r="N18" s="81"/>
      <c r="O18" s="81"/>
      <c r="P18" s="81"/>
      <c r="Q18" s="81"/>
      <c r="R18" s="81"/>
      <c r="S18" s="81"/>
      <c r="T18" s="11"/>
    </row>
    <row r="19" spans="2:20" ht="15" customHeight="1" x14ac:dyDescent="0.15">
      <c r="B19" s="21"/>
      <c r="C19" s="61" t="s">
        <v>13</v>
      </c>
      <c r="D19" s="56" t="s">
        <v>198</v>
      </c>
      <c r="E19" s="60"/>
      <c r="F19" s="60"/>
      <c r="G19" s="7"/>
      <c r="H19" s="7"/>
      <c r="I19" s="7"/>
      <c r="J19" s="7"/>
      <c r="L19" s="7"/>
      <c r="M19" s="8"/>
      <c r="N19" s="7"/>
      <c r="O19" s="7"/>
      <c r="P19" s="7"/>
      <c r="Q19" s="7"/>
      <c r="R19" s="7"/>
      <c r="S19" s="7"/>
      <c r="T19" s="11"/>
    </row>
    <row r="20" spans="2:20" ht="15" customHeight="1" x14ac:dyDescent="0.15">
      <c r="B20" s="21"/>
      <c r="C20" s="61" t="s">
        <v>13</v>
      </c>
      <c r="D20" s="7" t="s">
        <v>199</v>
      </c>
      <c r="E20" s="60"/>
      <c r="F20" s="60"/>
      <c r="G20" s="7"/>
      <c r="H20" s="7"/>
      <c r="I20" s="7"/>
      <c r="J20" s="7"/>
      <c r="L20" s="7"/>
      <c r="M20" s="8"/>
      <c r="N20" s="7"/>
      <c r="O20" s="7"/>
      <c r="P20" s="7"/>
      <c r="Q20" s="7"/>
      <c r="R20" s="7"/>
      <c r="S20" s="7"/>
      <c r="T20" s="11"/>
    </row>
    <row r="21" spans="2:20" ht="15" customHeight="1" x14ac:dyDescent="0.15">
      <c r="B21" s="21"/>
      <c r="C21" s="61" t="s">
        <v>13</v>
      </c>
      <c r="D21" s="7" t="s">
        <v>200</v>
      </c>
      <c r="E21" s="60"/>
      <c r="F21" s="60"/>
      <c r="G21" s="7"/>
      <c r="H21" s="7"/>
      <c r="I21" s="7"/>
      <c r="J21" s="7"/>
      <c r="L21" s="7"/>
      <c r="M21" s="8"/>
      <c r="N21" s="7"/>
      <c r="O21" s="7"/>
      <c r="P21" s="7"/>
      <c r="Q21" s="7"/>
      <c r="R21" s="7"/>
      <c r="S21" s="7"/>
      <c r="T21" s="11"/>
    </row>
    <row r="22" spans="2:20" ht="15" customHeight="1" x14ac:dyDescent="0.15">
      <c r="B22" s="21"/>
      <c r="C22" s="61" t="s">
        <v>13</v>
      </c>
      <c r="D22" s="7" t="s">
        <v>201</v>
      </c>
      <c r="E22" s="60"/>
      <c r="F22" s="60"/>
      <c r="G22" s="7"/>
      <c r="H22" s="7"/>
      <c r="I22" s="7"/>
      <c r="J22" s="7"/>
      <c r="L22" s="7"/>
      <c r="M22" s="8"/>
      <c r="N22" s="7"/>
      <c r="O22" s="7"/>
      <c r="P22" s="7"/>
      <c r="Q22" s="7"/>
      <c r="R22" s="7"/>
      <c r="S22" s="7"/>
      <c r="T22" s="11"/>
    </row>
    <row r="23" spans="2:20" ht="15" customHeight="1" x14ac:dyDescent="0.15">
      <c r="B23" s="21"/>
      <c r="C23" s="61" t="s">
        <v>13</v>
      </c>
      <c r="D23" s="7" t="s">
        <v>202</v>
      </c>
      <c r="E23" s="60"/>
      <c r="F23" s="60"/>
      <c r="G23" s="7"/>
      <c r="H23" s="7"/>
      <c r="I23" s="7"/>
      <c r="J23" s="7"/>
      <c r="L23" s="7"/>
      <c r="M23" s="8"/>
      <c r="N23" s="7"/>
      <c r="O23" s="7"/>
      <c r="P23" s="7"/>
      <c r="Q23" s="7"/>
      <c r="R23" s="7"/>
      <c r="S23" s="7"/>
      <c r="T23" s="11"/>
    </row>
    <row r="24" spans="2:20" ht="15" customHeight="1" x14ac:dyDescent="0.15">
      <c r="B24" s="21"/>
      <c r="C24" s="61" t="s">
        <v>13</v>
      </c>
      <c r="D24" s="3" t="s">
        <v>203</v>
      </c>
      <c r="E24" s="60"/>
      <c r="F24" s="60"/>
      <c r="G24" s="7"/>
      <c r="H24" s="7"/>
      <c r="I24" s="7"/>
      <c r="J24" s="7"/>
      <c r="L24" s="7"/>
      <c r="M24" s="8"/>
      <c r="N24" s="7"/>
      <c r="O24" s="7"/>
      <c r="P24" s="7"/>
      <c r="Q24" s="7"/>
      <c r="R24" s="7"/>
      <c r="S24" s="7"/>
      <c r="T24" s="11"/>
    </row>
    <row r="25" spans="2:20" ht="15" customHeight="1" x14ac:dyDescent="0.15">
      <c r="B25" s="21"/>
      <c r="C25" s="61" t="s">
        <v>13</v>
      </c>
      <c r="D25" s="57" t="s">
        <v>216</v>
      </c>
      <c r="E25" s="62"/>
      <c r="F25" s="62"/>
      <c r="G25" s="3"/>
      <c r="H25" s="7"/>
      <c r="I25" s="7"/>
      <c r="J25" s="7"/>
      <c r="L25" s="7"/>
      <c r="M25" s="8"/>
      <c r="N25" s="7"/>
      <c r="O25" s="7"/>
      <c r="P25" s="7"/>
      <c r="Q25" s="7"/>
      <c r="R25" s="7"/>
      <c r="S25" s="7"/>
      <c r="T25" s="11"/>
    </row>
    <row r="26" spans="2:20" ht="15" customHeight="1" x14ac:dyDescent="0.15">
      <c r="B26" s="21"/>
      <c r="C26" s="61"/>
      <c r="D26" s="7"/>
      <c r="E26" s="60"/>
      <c r="F26" s="60"/>
      <c r="G26" s="7"/>
      <c r="H26" s="7"/>
      <c r="I26" s="7"/>
      <c r="J26" s="7"/>
      <c r="L26" s="7"/>
      <c r="M26" s="8"/>
      <c r="N26" s="7"/>
      <c r="O26" s="7"/>
      <c r="P26" s="7"/>
      <c r="Q26" s="7"/>
      <c r="R26" s="7"/>
      <c r="S26" s="7"/>
      <c r="T26" s="11"/>
    </row>
    <row r="27" spans="2:20" ht="15" customHeight="1" x14ac:dyDescent="0.2">
      <c r="B27" s="21"/>
      <c r="C27" s="7" t="s">
        <v>127</v>
      </c>
      <c r="D27" s="7"/>
      <c r="E27" s="7"/>
      <c r="F27" s="7"/>
      <c r="G27" s="7"/>
      <c r="H27" s="7"/>
      <c r="I27" s="7"/>
      <c r="J27" s="7"/>
      <c r="L27" s="7"/>
      <c r="M27" s="8"/>
      <c r="N27" s="7"/>
      <c r="O27" s="7"/>
      <c r="P27" s="7"/>
      <c r="Q27" s="7"/>
      <c r="R27" s="7"/>
      <c r="S27" s="7"/>
      <c r="T27" s="11"/>
    </row>
    <row r="28" spans="2:20" ht="15" customHeight="1" x14ac:dyDescent="0.2">
      <c r="B28" s="21"/>
      <c r="C28" s="7"/>
      <c r="D28" s="7"/>
      <c r="E28" s="7"/>
      <c r="F28" s="7"/>
      <c r="G28" s="7"/>
      <c r="H28" s="7"/>
      <c r="I28" s="7"/>
      <c r="J28" s="7"/>
      <c r="L28" s="7"/>
      <c r="M28" s="8"/>
      <c r="N28" s="7"/>
      <c r="O28" s="7"/>
      <c r="P28" s="7"/>
      <c r="Q28" s="7"/>
      <c r="R28" s="7"/>
      <c r="S28" s="7"/>
      <c r="T28" s="11"/>
    </row>
    <row r="29" spans="2:20" ht="15" customHeight="1" x14ac:dyDescent="0.2">
      <c r="B29" s="21"/>
      <c r="C29" s="7" t="s">
        <v>26</v>
      </c>
      <c r="D29" s="7"/>
      <c r="E29" s="7"/>
      <c r="F29" s="7"/>
      <c r="G29" s="7"/>
      <c r="H29" s="7"/>
      <c r="I29" s="7"/>
      <c r="J29" s="7"/>
      <c r="L29" s="7"/>
      <c r="M29" s="8"/>
      <c r="N29" s="7"/>
      <c r="O29" s="7"/>
      <c r="P29" s="7"/>
      <c r="Q29" s="7"/>
      <c r="R29" s="7"/>
      <c r="S29" s="7"/>
      <c r="T29" s="11"/>
    </row>
    <row r="30" spans="2:20" ht="15" customHeight="1" x14ac:dyDescent="0.2">
      <c r="B30" s="21"/>
      <c r="C30" s="7"/>
      <c r="D30" s="7"/>
      <c r="E30" s="7"/>
      <c r="F30" s="7"/>
      <c r="G30" s="7"/>
      <c r="H30" s="7"/>
      <c r="I30" s="7"/>
      <c r="J30" s="7"/>
      <c r="L30" s="7"/>
      <c r="M30" s="8"/>
      <c r="N30" s="7"/>
      <c r="O30" s="7"/>
      <c r="P30" s="7"/>
      <c r="Q30" s="7"/>
      <c r="R30" s="7"/>
      <c r="S30" s="7"/>
      <c r="T30" s="11"/>
    </row>
    <row r="31" spans="2:20" ht="15" customHeight="1" x14ac:dyDescent="0.2">
      <c r="B31" s="21"/>
      <c r="C31" s="46" t="s">
        <v>14</v>
      </c>
      <c r="D31" s="46" t="s">
        <v>15</v>
      </c>
      <c r="E31" s="46" t="s">
        <v>16</v>
      </c>
      <c r="F31" s="7"/>
      <c r="G31" s="7"/>
      <c r="H31" s="7"/>
      <c r="I31" s="7"/>
      <c r="J31" s="7"/>
      <c r="L31" s="7"/>
      <c r="M31" s="8"/>
      <c r="N31" s="7"/>
      <c r="O31" s="7"/>
      <c r="P31" s="7"/>
      <c r="Q31" s="7"/>
      <c r="R31" s="7"/>
      <c r="S31" s="7"/>
      <c r="T31" s="11"/>
    </row>
    <row r="32" spans="2:20" ht="15" customHeight="1" x14ac:dyDescent="0.2">
      <c r="B32" s="21"/>
      <c r="C32" s="47" t="s">
        <v>17</v>
      </c>
      <c r="D32" s="48">
        <v>1</v>
      </c>
      <c r="E32" s="93"/>
      <c r="F32" s="7"/>
      <c r="G32" s="7"/>
      <c r="H32" s="7"/>
      <c r="I32" s="7"/>
      <c r="J32" s="7"/>
      <c r="L32" s="7"/>
      <c r="M32" s="8"/>
      <c r="N32" s="7"/>
      <c r="O32" s="7"/>
      <c r="P32" s="7"/>
      <c r="Q32" s="7"/>
      <c r="R32" s="7"/>
      <c r="S32" s="7"/>
      <c r="T32" s="11"/>
    </row>
    <row r="33" spans="2:20" ht="15" customHeight="1" x14ac:dyDescent="0.2">
      <c r="B33" s="21"/>
      <c r="C33" s="49" t="s">
        <v>18</v>
      </c>
      <c r="D33" s="50">
        <v>2</v>
      </c>
      <c r="E33" s="94"/>
      <c r="F33" s="7"/>
      <c r="G33" s="7"/>
      <c r="H33" s="7"/>
      <c r="I33" s="7"/>
      <c r="J33" s="7"/>
      <c r="L33" s="7"/>
      <c r="M33" s="8"/>
      <c r="N33" s="7"/>
      <c r="O33" s="7"/>
      <c r="P33" s="7"/>
      <c r="Q33" s="7"/>
      <c r="R33" s="7"/>
      <c r="S33" s="7"/>
      <c r="T33" s="11"/>
    </row>
    <row r="34" spans="2:20" ht="15" customHeight="1" x14ac:dyDescent="0.2">
      <c r="B34" s="21"/>
      <c r="C34" s="49" t="s">
        <v>19</v>
      </c>
      <c r="D34" s="50">
        <v>3</v>
      </c>
      <c r="E34" s="51"/>
      <c r="F34" s="7"/>
      <c r="G34" s="7"/>
      <c r="H34" s="7"/>
      <c r="I34" s="7"/>
      <c r="J34" s="7"/>
      <c r="L34" s="7"/>
      <c r="M34" s="8"/>
      <c r="N34" s="7"/>
      <c r="O34" s="7"/>
      <c r="P34" s="7"/>
      <c r="Q34" s="7"/>
      <c r="R34" s="7"/>
      <c r="S34" s="7"/>
      <c r="T34" s="11"/>
    </row>
    <row r="35" spans="2:20" ht="15" customHeight="1" x14ac:dyDescent="0.2">
      <c r="B35" s="21"/>
      <c r="C35" s="49" t="s">
        <v>20</v>
      </c>
      <c r="D35" s="50">
        <v>4</v>
      </c>
      <c r="E35" s="52"/>
      <c r="F35" s="7"/>
      <c r="G35" s="7"/>
      <c r="H35" s="7"/>
      <c r="I35" s="7"/>
      <c r="J35" s="7"/>
      <c r="L35" s="7"/>
      <c r="M35" s="8"/>
      <c r="N35" s="7"/>
      <c r="O35" s="7"/>
      <c r="P35" s="7"/>
      <c r="Q35" s="7"/>
      <c r="R35" s="7"/>
      <c r="S35" s="7"/>
      <c r="T35" s="11"/>
    </row>
    <row r="36" spans="2:20" ht="15" customHeight="1" x14ac:dyDescent="0.2">
      <c r="B36" s="21"/>
      <c r="C36" s="53" t="s">
        <v>21</v>
      </c>
      <c r="D36" s="54">
        <v>5</v>
      </c>
      <c r="E36" s="55"/>
      <c r="F36" s="7"/>
      <c r="G36" s="7"/>
      <c r="H36" s="7"/>
      <c r="I36" s="7"/>
      <c r="J36" s="7"/>
      <c r="L36" s="7"/>
      <c r="M36" s="8"/>
      <c r="N36" s="7"/>
      <c r="O36" s="7"/>
      <c r="P36" s="7"/>
      <c r="Q36" s="7"/>
      <c r="R36" s="7"/>
      <c r="S36" s="7"/>
      <c r="T36" s="11"/>
    </row>
    <row r="37" spans="2:20" ht="15" customHeight="1" x14ac:dyDescent="0.2">
      <c r="B37" s="21"/>
      <c r="C37" s="7"/>
      <c r="D37" s="7"/>
      <c r="E37" s="7"/>
      <c r="F37" s="7"/>
      <c r="G37" s="7"/>
      <c r="H37" s="7"/>
      <c r="I37" s="7"/>
      <c r="J37" s="7"/>
      <c r="L37" s="7"/>
      <c r="M37" s="8"/>
      <c r="N37" s="7"/>
      <c r="O37" s="7"/>
      <c r="P37" s="7"/>
      <c r="Q37" s="7"/>
      <c r="R37" s="7"/>
      <c r="S37" s="7"/>
      <c r="T37" s="11"/>
    </row>
    <row r="38" spans="2:20" ht="15" customHeight="1" x14ac:dyDescent="0.2">
      <c r="B38" s="21"/>
      <c r="C38" s="154" t="s">
        <v>204</v>
      </c>
      <c r="D38" s="155"/>
      <c r="E38" s="155"/>
      <c r="F38" s="155"/>
      <c r="G38" s="155"/>
      <c r="H38" s="155"/>
      <c r="I38" s="155"/>
      <c r="J38" s="155"/>
      <c r="K38" s="155"/>
      <c r="L38" s="155"/>
      <c r="M38" s="155"/>
      <c r="N38" s="155"/>
      <c r="O38" s="155"/>
      <c r="P38" s="155"/>
      <c r="Q38" s="155"/>
      <c r="R38" s="155"/>
      <c r="S38" s="155"/>
      <c r="T38" s="11"/>
    </row>
    <row r="39" spans="2:20" ht="15" customHeight="1" x14ac:dyDescent="0.2">
      <c r="B39" s="21"/>
      <c r="C39" s="155"/>
      <c r="D39" s="155"/>
      <c r="E39" s="155"/>
      <c r="F39" s="155"/>
      <c r="G39" s="155"/>
      <c r="H39" s="155"/>
      <c r="I39" s="155"/>
      <c r="J39" s="155"/>
      <c r="K39" s="155"/>
      <c r="L39" s="155"/>
      <c r="M39" s="155"/>
      <c r="N39" s="155"/>
      <c r="O39" s="155"/>
      <c r="P39" s="155"/>
      <c r="Q39" s="155"/>
      <c r="R39" s="155"/>
      <c r="S39" s="155"/>
      <c r="T39" s="11"/>
    </row>
    <row r="40" spans="2:20" ht="15" customHeight="1" x14ac:dyDescent="0.2">
      <c r="B40" s="21"/>
      <c r="C40" s="7"/>
      <c r="D40" s="7"/>
      <c r="E40" s="7"/>
      <c r="F40" s="7"/>
      <c r="G40" s="7"/>
      <c r="H40" s="7"/>
      <c r="I40" s="7"/>
      <c r="J40" s="7"/>
      <c r="L40" s="7"/>
      <c r="M40" s="8"/>
      <c r="N40" s="7"/>
      <c r="O40" s="7"/>
      <c r="P40" s="7"/>
      <c r="Q40" s="7"/>
      <c r="R40" s="7"/>
      <c r="S40" s="7"/>
      <c r="T40" s="11"/>
    </row>
    <row r="41" spans="2:20" ht="15" customHeight="1" x14ac:dyDescent="0.2">
      <c r="B41" s="21"/>
      <c r="C41" s="95" t="s">
        <v>205</v>
      </c>
      <c r="D41" s="7"/>
      <c r="E41" s="7"/>
      <c r="F41" s="7"/>
      <c r="G41" s="7"/>
      <c r="H41" s="7"/>
      <c r="I41" s="7"/>
      <c r="J41" s="7"/>
      <c r="K41" s="7"/>
      <c r="L41" s="7"/>
      <c r="M41" s="7"/>
      <c r="N41" s="7"/>
      <c r="O41" s="7"/>
      <c r="P41" s="7"/>
      <c r="Q41" s="7"/>
      <c r="R41" s="7"/>
      <c r="S41" s="7"/>
      <c r="T41" s="11"/>
    </row>
    <row r="42" spans="2:20" ht="15" customHeight="1" x14ac:dyDescent="0.2">
      <c r="B42" s="21"/>
      <c r="D42" s="7"/>
      <c r="E42" s="7"/>
      <c r="F42" s="7"/>
      <c r="G42" s="7"/>
      <c r="H42" s="7"/>
      <c r="I42" s="7"/>
      <c r="J42" s="7"/>
      <c r="K42" s="7"/>
      <c r="L42" s="7"/>
      <c r="M42" s="7"/>
      <c r="N42" s="7"/>
      <c r="O42" s="7"/>
      <c r="P42" s="7"/>
      <c r="Q42" s="7"/>
      <c r="R42" s="7"/>
      <c r="S42" s="7"/>
      <c r="T42" s="11"/>
    </row>
    <row r="43" spans="2:20" ht="15" customHeight="1" x14ac:dyDescent="0.2">
      <c r="B43" s="21"/>
      <c r="C43" s="156" t="s">
        <v>217</v>
      </c>
      <c r="D43" s="157"/>
      <c r="E43" s="157"/>
      <c r="F43" s="157"/>
      <c r="G43" s="157"/>
      <c r="H43" s="157"/>
      <c r="I43" s="157"/>
      <c r="J43" s="157"/>
      <c r="K43" s="157"/>
      <c r="L43" s="157"/>
      <c r="M43" s="157"/>
      <c r="N43" s="157"/>
      <c r="O43" s="157"/>
      <c r="P43" s="157"/>
      <c r="Q43" s="157"/>
      <c r="R43" s="157"/>
      <c r="S43" s="157"/>
      <c r="T43" s="11"/>
    </row>
    <row r="44" spans="2:20" ht="15" customHeight="1" x14ac:dyDescent="0.2">
      <c r="B44" s="21"/>
      <c r="C44" s="157"/>
      <c r="D44" s="157"/>
      <c r="E44" s="157"/>
      <c r="F44" s="157"/>
      <c r="G44" s="157"/>
      <c r="H44" s="157"/>
      <c r="I44" s="157"/>
      <c r="J44" s="157"/>
      <c r="K44" s="157"/>
      <c r="L44" s="157"/>
      <c r="M44" s="157"/>
      <c r="N44" s="157"/>
      <c r="O44" s="157"/>
      <c r="P44" s="157"/>
      <c r="Q44" s="157"/>
      <c r="R44" s="157"/>
      <c r="S44" s="157"/>
      <c r="T44" s="11"/>
    </row>
    <row r="45" spans="2:20" ht="15" customHeight="1" x14ac:dyDescent="0.2">
      <c r="B45" s="21"/>
      <c r="C45" s="157"/>
      <c r="D45" s="157"/>
      <c r="E45" s="157"/>
      <c r="F45" s="157"/>
      <c r="G45" s="157"/>
      <c r="H45" s="157"/>
      <c r="I45" s="157"/>
      <c r="J45" s="157"/>
      <c r="K45" s="157"/>
      <c r="L45" s="157"/>
      <c r="M45" s="157"/>
      <c r="N45" s="157"/>
      <c r="O45" s="157"/>
      <c r="P45" s="157"/>
      <c r="Q45" s="157"/>
      <c r="R45" s="157"/>
      <c r="S45" s="157"/>
      <c r="T45" s="11"/>
    </row>
    <row r="46" spans="2:20" ht="15" customHeight="1" x14ac:dyDescent="0.2">
      <c r="B46" s="21"/>
      <c r="D46" s="7"/>
      <c r="E46" s="7"/>
      <c r="F46" s="7"/>
      <c r="G46" s="7"/>
      <c r="H46" s="7"/>
      <c r="I46" s="7"/>
      <c r="J46" s="7"/>
      <c r="K46" s="7"/>
      <c r="L46" s="7"/>
      <c r="M46" s="7"/>
      <c r="N46" s="7"/>
      <c r="O46" s="7"/>
      <c r="P46" s="7"/>
      <c r="Q46" s="7"/>
      <c r="R46" s="7"/>
      <c r="S46" s="7"/>
      <c r="T46" s="11"/>
    </row>
    <row r="47" spans="2:20" ht="15" customHeight="1" x14ac:dyDescent="0.2">
      <c r="B47" s="21"/>
      <c r="C47" s="154" t="s">
        <v>22</v>
      </c>
      <c r="D47" s="155"/>
      <c r="E47" s="155"/>
      <c r="F47" s="155"/>
      <c r="G47" s="155"/>
      <c r="H47" s="155"/>
      <c r="I47" s="155"/>
      <c r="J47" s="155"/>
      <c r="K47" s="155"/>
      <c r="L47" s="155"/>
      <c r="M47" s="155"/>
      <c r="N47" s="155"/>
      <c r="O47" s="155"/>
      <c r="P47" s="155"/>
      <c r="Q47" s="155"/>
      <c r="R47" s="155"/>
      <c r="S47" s="155"/>
      <c r="T47" s="11"/>
    </row>
    <row r="48" spans="2:20" ht="15" customHeight="1" x14ac:dyDescent="0.2">
      <c r="B48" s="21"/>
      <c r="C48" s="155"/>
      <c r="D48" s="155"/>
      <c r="E48" s="155"/>
      <c r="F48" s="155"/>
      <c r="G48" s="155"/>
      <c r="H48" s="155"/>
      <c r="I48" s="155"/>
      <c r="J48" s="155"/>
      <c r="K48" s="155"/>
      <c r="L48" s="155"/>
      <c r="M48" s="155"/>
      <c r="N48" s="155"/>
      <c r="O48" s="155"/>
      <c r="P48" s="155"/>
      <c r="Q48" s="155"/>
      <c r="R48" s="155"/>
      <c r="S48" s="155"/>
      <c r="T48" s="11"/>
    </row>
    <row r="49" spans="2:20" ht="15" customHeight="1" x14ac:dyDescent="0.2">
      <c r="B49" s="21"/>
      <c r="C49" s="7"/>
      <c r="D49" s="7"/>
      <c r="E49" s="7"/>
      <c r="F49" s="7"/>
      <c r="G49" s="7"/>
      <c r="H49" s="7"/>
      <c r="I49" s="7"/>
      <c r="J49" s="7"/>
      <c r="L49" s="7"/>
      <c r="M49" s="8"/>
      <c r="N49" s="7"/>
      <c r="O49" s="7"/>
      <c r="P49" s="7"/>
      <c r="Q49" s="7"/>
      <c r="R49" s="7"/>
      <c r="S49" s="7"/>
      <c r="T49" s="11"/>
    </row>
    <row r="50" spans="2:20" ht="15" customHeight="1" x14ac:dyDescent="0.2">
      <c r="B50" s="21"/>
      <c r="C50" s="1" t="s">
        <v>28</v>
      </c>
      <c r="D50" s="7"/>
      <c r="E50" s="7"/>
      <c r="F50" s="7"/>
      <c r="G50" s="7"/>
      <c r="H50" s="7"/>
      <c r="I50" s="7"/>
      <c r="J50" s="7"/>
      <c r="L50" s="7"/>
      <c r="M50" s="8"/>
      <c r="N50" s="7"/>
      <c r="O50" s="7"/>
      <c r="P50" s="7"/>
      <c r="Q50" s="7"/>
      <c r="R50" s="7"/>
      <c r="S50" s="7"/>
      <c r="T50" s="11"/>
    </row>
    <row r="51" spans="2:20" ht="15" customHeight="1" x14ac:dyDescent="0.2">
      <c r="B51" s="21"/>
      <c r="C51" s="7"/>
      <c r="D51" s="7"/>
      <c r="E51" s="7"/>
      <c r="F51" s="7"/>
      <c r="G51" s="7"/>
      <c r="H51" s="7"/>
      <c r="I51" s="7"/>
      <c r="J51" s="7"/>
      <c r="L51" s="7"/>
      <c r="M51" s="8"/>
      <c r="N51" s="7"/>
      <c r="O51" s="7"/>
      <c r="P51" s="7"/>
      <c r="Q51" s="7"/>
      <c r="R51" s="7"/>
      <c r="S51" s="7"/>
      <c r="T51" s="11"/>
    </row>
    <row r="52" spans="2:20" ht="15" customHeight="1" x14ac:dyDescent="0.2">
      <c r="B52" s="21"/>
      <c r="C52" s="56"/>
      <c r="D52" s="7"/>
      <c r="E52" s="7"/>
      <c r="F52" s="7"/>
      <c r="G52" s="7"/>
      <c r="H52" s="7"/>
      <c r="I52" s="7"/>
      <c r="J52" s="7"/>
      <c r="L52" s="7"/>
      <c r="M52" s="8"/>
      <c r="N52" s="7"/>
      <c r="O52" s="7"/>
      <c r="P52" s="7"/>
      <c r="Q52" s="7"/>
      <c r="R52" s="7"/>
      <c r="S52" s="7"/>
      <c r="T52" s="11"/>
    </row>
    <row r="53" spans="2:20" ht="15" customHeight="1" x14ac:dyDescent="0.2">
      <c r="B53" s="21"/>
      <c r="C53" s="58" t="s">
        <v>29</v>
      </c>
      <c r="D53" s="7"/>
      <c r="E53" s="7"/>
      <c r="F53" s="7"/>
      <c r="G53" s="7"/>
      <c r="H53" s="7"/>
      <c r="I53" s="7"/>
      <c r="J53" s="7"/>
      <c r="L53" s="7"/>
      <c r="M53" s="8"/>
      <c r="N53" s="7"/>
      <c r="O53" s="7"/>
      <c r="P53" s="7"/>
      <c r="Q53" s="7"/>
      <c r="R53" s="7"/>
      <c r="S53" s="7"/>
      <c r="T53" s="11"/>
    </row>
    <row r="54" spans="2:20" ht="15" customHeight="1" x14ac:dyDescent="0.2">
      <c r="B54" s="21"/>
      <c r="C54" s="56"/>
      <c r="D54" s="7"/>
      <c r="E54" s="7"/>
      <c r="F54" s="7"/>
      <c r="G54" s="7"/>
      <c r="H54" s="7"/>
      <c r="I54" s="7"/>
      <c r="J54" s="7"/>
      <c r="L54" s="7"/>
      <c r="M54" s="8"/>
      <c r="N54" s="7"/>
      <c r="O54" s="7"/>
      <c r="P54" s="7"/>
      <c r="Q54" s="7"/>
      <c r="R54" s="7"/>
      <c r="S54" s="7"/>
      <c r="T54" s="11"/>
    </row>
    <row r="55" spans="2:20" ht="15" customHeight="1" x14ac:dyDescent="0.2">
      <c r="B55" s="21"/>
      <c r="C55" s="154" t="s">
        <v>206</v>
      </c>
      <c r="D55" s="155"/>
      <c r="E55" s="155"/>
      <c r="F55" s="155"/>
      <c r="G55" s="155"/>
      <c r="H55" s="155"/>
      <c r="I55" s="155"/>
      <c r="J55" s="155"/>
      <c r="K55" s="155"/>
      <c r="L55" s="155"/>
      <c r="M55" s="155"/>
      <c r="N55" s="155"/>
      <c r="O55" s="155"/>
      <c r="P55" s="155"/>
      <c r="Q55" s="155"/>
      <c r="R55" s="155"/>
      <c r="S55" s="155"/>
      <c r="T55" s="11"/>
    </row>
    <row r="56" spans="2:20" ht="15" customHeight="1" x14ac:dyDescent="0.2">
      <c r="B56" s="21"/>
      <c r="C56" s="7"/>
      <c r="D56" s="7"/>
      <c r="E56" s="7"/>
      <c r="F56" s="7"/>
      <c r="G56" s="7"/>
      <c r="H56" s="7"/>
      <c r="I56" s="7"/>
      <c r="J56" s="7"/>
      <c r="L56" s="7"/>
      <c r="M56" s="8"/>
      <c r="N56" s="7"/>
      <c r="O56" s="7"/>
      <c r="P56" s="7"/>
      <c r="Q56" s="7"/>
      <c r="R56" s="7"/>
      <c r="S56" s="7"/>
      <c r="T56" s="11"/>
    </row>
    <row r="57" spans="2:20" ht="15" customHeight="1" x14ac:dyDescent="0.2">
      <c r="B57" s="21"/>
      <c r="C57" s="154" t="s">
        <v>30</v>
      </c>
      <c r="D57" s="155"/>
      <c r="E57" s="155"/>
      <c r="F57" s="155"/>
      <c r="G57" s="155"/>
      <c r="H57" s="155"/>
      <c r="I57" s="155"/>
      <c r="J57" s="155"/>
      <c r="K57" s="155"/>
      <c r="L57" s="155"/>
      <c r="M57" s="155"/>
      <c r="N57" s="155"/>
      <c r="O57" s="155"/>
      <c r="P57" s="155"/>
      <c r="Q57" s="155"/>
      <c r="R57" s="155"/>
      <c r="S57" s="155"/>
      <c r="T57" s="11"/>
    </row>
    <row r="58" spans="2:20" ht="15" customHeight="1" x14ac:dyDescent="0.2">
      <c r="B58" s="21"/>
      <c r="C58" s="155"/>
      <c r="D58" s="155"/>
      <c r="E58" s="155"/>
      <c r="F58" s="155"/>
      <c r="G58" s="155"/>
      <c r="H58" s="155"/>
      <c r="I58" s="155"/>
      <c r="J58" s="155"/>
      <c r="K58" s="155"/>
      <c r="L58" s="155"/>
      <c r="M58" s="155"/>
      <c r="N58" s="155"/>
      <c r="O58" s="155"/>
      <c r="P58" s="155"/>
      <c r="Q58" s="155"/>
      <c r="R58" s="155"/>
      <c r="S58" s="155"/>
      <c r="T58" s="11"/>
    </row>
    <row r="59" spans="2:20" ht="15" customHeight="1" x14ac:dyDescent="0.2">
      <c r="B59" s="21"/>
      <c r="C59" s="7"/>
      <c r="D59" s="7"/>
      <c r="E59" s="7"/>
      <c r="F59" s="7"/>
      <c r="G59" s="7"/>
      <c r="H59" s="7"/>
      <c r="I59" s="7"/>
      <c r="J59" s="7"/>
      <c r="L59" s="7"/>
      <c r="M59" s="8"/>
      <c r="N59" s="7"/>
      <c r="O59" s="7"/>
      <c r="P59" s="7"/>
      <c r="Q59" s="7"/>
      <c r="R59" s="7"/>
      <c r="S59" s="7"/>
      <c r="T59" s="11"/>
    </row>
    <row r="60" spans="2:20" ht="15" customHeight="1" x14ac:dyDescent="0.2">
      <c r="B60" s="21"/>
      <c r="C60" s="7" t="s">
        <v>207</v>
      </c>
      <c r="D60" s="7"/>
      <c r="E60" s="7"/>
      <c r="F60" s="7"/>
      <c r="G60" s="7"/>
      <c r="H60" s="7"/>
      <c r="I60" s="7"/>
      <c r="J60" s="7"/>
      <c r="L60" s="7"/>
      <c r="M60" s="8"/>
      <c r="N60" s="7"/>
      <c r="O60" s="7"/>
      <c r="P60" s="7"/>
      <c r="Q60" s="7"/>
      <c r="R60" s="7"/>
      <c r="S60" s="7"/>
      <c r="T60" s="11"/>
    </row>
    <row r="61" spans="2:20" ht="15" customHeight="1" x14ac:dyDescent="0.2">
      <c r="B61" s="21"/>
      <c r="C61" s="7"/>
      <c r="D61" s="7"/>
      <c r="E61" s="7"/>
      <c r="F61" s="7"/>
      <c r="G61" s="7"/>
      <c r="H61" s="7"/>
      <c r="I61" s="7"/>
      <c r="J61" s="7"/>
      <c r="L61" s="7"/>
      <c r="M61" s="8"/>
      <c r="N61" s="7"/>
      <c r="O61" s="7"/>
      <c r="P61" s="7"/>
      <c r="Q61" s="7"/>
      <c r="R61" s="7"/>
      <c r="S61" s="7"/>
      <c r="T61" s="11"/>
    </row>
    <row r="62" spans="2:20" ht="15" customHeight="1" x14ac:dyDescent="0.2">
      <c r="B62" s="21"/>
      <c r="C62" s="154" t="s">
        <v>208</v>
      </c>
      <c r="D62" s="155"/>
      <c r="E62" s="155"/>
      <c r="F62" s="155"/>
      <c r="G62" s="155"/>
      <c r="H62" s="155"/>
      <c r="I62" s="155"/>
      <c r="J62" s="155"/>
      <c r="K62" s="155"/>
      <c r="L62" s="155"/>
      <c r="M62" s="155"/>
      <c r="N62" s="155"/>
      <c r="O62" s="155"/>
      <c r="P62" s="155"/>
      <c r="Q62" s="155"/>
      <c r="R62" s="155"/>
      <c r="S62" s="155"/>
      <c r="T62" s="11"/>
    </row>
    <row r="63" spans="2:20" ht="15" customHeight="1" x14ac:dyDescent="0.2">
      <c r="B63" s="21"/>
      <c r="C63" s="155"/>
      <c r="D63" s="155"/>
      <c r="E63" s="155"/>
      <c r="F63" s="155"/>
      <c r="G63" s="155"/>
      <c r="H63" s="155"/>
      <c r="I63" s="155"/>
      <c r="J63" s="155"/>
      <c r="K63" s="155"/>
      <c r="L63" s="155"/>
      <c r="M63" s="155"/>
      <c r="N63" s="155"/>
      <c r="O63" s="155"/>
      <c r="P63" s="155"/>
      <c r="Q63" s="155"/>
      <c r="R63" s="155"/>
      <c r="S63" s="155"/>
      <c r="T63" s="11"/>
    </row>
    <row r="64" spans="2:20" ht="15" customHeight="1" x14ac:dyDescent="0.2">
      <c r="B64" s="21"/>
      <c r="C64" s="7"/>
      <c r="D64" s="7"/>
      <c r="E64" s="7"/>
      <c r="F64" s="7"/>
      <c r="G64" s="7"/>
      <c r="H64" s="7"/>
      <c r="I64" s="7"/>
      <c r="J64" s="7"/>
      <c r="L64" s="7"/>
      <c r="M64" s="8"/>
      <c r="N64" s="7"/>
      <c r="O64" s="7"/>
      <c r="P64" s="7"/>
      <c r="Q64" s="7"/>
      <c r="R64" s="7"/>
      <c r="S64" s="7"/>
      <c r="T64" s="11"/>
    </row>
    <row r="65" spans="2:20" ht="15" customHeight="1" x14ac:dyDescent="0.2">
      <c r="B65" s="21"/>
      <c r="C65" s="154" t="s">
        <v>209</v>
      </c>
      <c r="D65" s="155"/>
      <c r="E65" s="155"/>
      <c r="F65" s="155"/>
      <c r="G65" s="155"/>
      <c r="H65" s="155"/>
      <c r="I65" s="155"/>
      <c r="J65" s="155"/>
      <c r="K65" s="155"/>
      <c r="L65" s="155"/>
      <c r="M65" s="155"/>
      <c r="N65" s="155"/>
      <c r="O65" s="155"/>
      <c r="P65" s="155"/>
      <c r="Q65" s="155"/>
      <c r="R65" s="155"/>
      <c r="S65" s="155"/>
      <c r="T65" s="11"/>
    </row>
    <row r="66" spans="2:20" ht="15" customHeight="1" x14ac:dyDescent="0.2">
      <c r="B66" s="21"/>
      <c r="C66" s="155"/>
      <c r="D66" s="155"/>
      <c r="E66" s="155"/>
      <c r="F66" s="155"/>
      <c r="G66" s="155"/>
      <c r="H66" s="155"/>
      <c r="I66" s="155"/>
      <c r="J66" s="155"/>
      <c r="K66" s="155"/>
      <c r="L66" s="155"/>
      <c r="M66" s="155"/>
      <c r="N66" s="155"/>
      <c r="O66" s="155"/>
      <c r="P66" s="155"/>
      <c r="Q66" s="155"/>
      <c r="R66" s="155"/>
      <c r="S66" s="155"/>
      <c r="T66" s="11"/>
    </row>
    <row r="67" spans="2:20" ht="15" customHeight="1" x14ac:dyDescent="0.2">
      <c r="B67" s="21"/>
      <c r="C67" s="96"/>
      <c r="D67" s="96"/>
      <c r="E67" s="96"/>
      <c r="F67" s="96"/>
      <c r="G67" s="96"/>
      <c r="H67" s="96"/>
      <c r="I67" s="96"/>
      <c r="J67" s="96"/>
      <c r="K67" s="96"/>
      <c r="L67" s="96"/>
      <c r="M67" s="96"/>
      <c r="N67" s="96"/>
      <c r="O67" s="96"/>
      <c r="P67" s="96"/>
      <c r="Q67" s="96"/>
      <c r="R67" s="96"/>
      <c r="S67" s="96"/>
      <c r="T67" s="11"/>
    </row>
    <row r="68" spans="2:20" ht="15" customHeight="1" x14ac:dyDescent="0.2">
      <c r="B68" s="21"/>
      <c r="C68" s="56"/>
      <c r="D68" s="7"/>
      <c r="E68" s="7"/>
      <c r="F68" s="7"/>
      <c r="G68" s="7"/>
      <c r="H68" s="7"/>
      <c r="I68" s="7"/>
      <c r="J68" s="7"/>
      <c r="L68" s="7"/>
      <c r="M68" s="8"/>
      <c r="N68" s="7"/>
      <c r="O68" s="7"/>
      <c r="P68" s="7"/>
      <c r="Q68" s="7"/>
      <c r="R68" s="7"/>
      <c r="S68" s="7"/>
      <c r="T68" s="11"/>
    </row>
    <row r="69" spans="2:20" ht="15" customHeight="1" x14ac:dyDescent="0.2">
      <c r="B69" s="21"/>
      <c r="C69" s="58" t="s">
        <v>210</v>
      </c>
      <c r="D69" s="7"/>
      <c r="E69" s="7"/>
      <c r="F69" s="7"/>
      <c r="G69" s="7"/>
      <c r="H69" s="7"/>
      <c r="I69" s="7"/>
      <c r="J69" s="7"/>
      <c r="L69" s="7"/>
      <c r="M69" s="8"/>
      <c r="N69" s="7"/>
      <c r="O69" s="7"/>
      <c r="P69" s="7"/>
      <c r="Q69" s="7"/>
      <c r="R69" s="7"/>
      <c r="S69" s="7"/>
      <c r="T69" s="11"/>
    </row>
    <row r="70" spans="2:20" ht="15.75" customHeight="1" x14ac:dyDescent="0.2">
      <c r="B70" s="21"/>
      <c r="C70" s="56"/>
      <c r="D70" s="7"/>
      <c r="E70" s="7"/>
      <c r="F70" s="7"/>
      <c r="G70" s="7"/>
      <c r="H70" s="7"/>
      <c r="I70" s="7"/>
      <c r="J70" s="7"/>
      <c r="L70" s="7"/>
      <c r="M70" s="8"/>
      <c r="N70" s="7"/>
      <c r="O70" s="7"/>
      <c r="P70" s="7"/>
      <c r="Q70" s="7"/>
      <c r="R70" s="7"/>
      <c r="S70" s="7"/>
      <c r="T70" s="11"/>
    </row>
    <row r="71" spans="2:20" ht="15" customHeight="1" x14ac:dyDescent="0.2">
      <c r="B71" s="21"/>
      <c r="C71" s="7" t="s">
        <v>36</v>
      </c>
      <c r="D71" s="7"/>
      <c r="E71" s="7"/>
      <c r="F71" s="7"/>
      <c r="G71" s="7"/>
      <c r="H71" s="7"/>
      <c r="I71" s="7"/>
      <c r="J71" s="7"/>
      <c r="L71" s="7"/>
      <c r="M71" s="8"/>
      <c r="N71" s="7"/>
      <c r="O71" s="7"/>
      <c r="P71" s="7"/>
      <c r="Q71" s="7"/>
      <c r="R71" s="7"/>
      <c r="S71" s="7"/>
      <c r="T71" s="11"/>
    </row>
    <row r="72" spans="2:20" ht="15" customHeight="1" x14ac:dyDescent="0.2">
      <c r="B72" s="21"/>
      <c r="C72" s="7"/>
      <c r="D72" s="7"/>
      <c r="E72" s="7"/>
      <c r="F72" s="7"/>
      <c r="G72" s="7"/>
      <c r="H72" s="7"/>
      <c r="I72" s="7"/>
      <c r="J72" s="7"/>
      <c r="L72" s="7"/>
      <c r="M72" s="8"/>
      <c r="N72" s="7"/>
      <c r="O72" s="7"/>
      <c r="P72" s="7"/>
      <c r="Q72" s="7"/>
      <c r="R72" s="7"/>
      <c r="S72" s="7"/>
      <c r="T72" s="11"/>
    </row>
    <row r="73" spans="2:20" ht="15" customHeight="1" x14ac:dyDescent="0.2">
      <c r="B73" s="21"/>
      <c r="C73" s="7" t="s">
        <v>39</v>
      </c>
      <c r="D73" s="7"/>
      <c r="E73" s="7"/>
      <c r="F73" s="7"/>
      <c r="G73" s="7"/>
      <c r="H73" s="7"/>
      <c r="I73" s="7"/>
      <c r="J73" s="7"/>
      <c r="L73" s="7"/>
      <c r="M73" s="8"/>
      <c r="N73" s="7"/>
      <c r="O73" s="7"/>
      <c r="P73" s="7"/>
      <c r="Q73" s="7"/>
      <c r="R73" s="7"/>
      <c r="S73" s="7"/>
      <c r="T73" s="11"/>
    </row>
    <row r="74" spans="2:20" ht="15" customHeight="1" x14ac:dyDescent="0.2">
      <c r="B74" s="21"/>
      <c r="C74" s="7"/>
      <c r="D74" s="7"/>
      <c r="E74" s="7"/>
      <c r="F74" s="7"/>
      <c r="G74" s="7"/>
      <c r="H74" s="7"/>
      <c r="I74" s="7"/>
      <c r="J74" s="7"/>
      <c r="L74" s="7"/>
      <c r="M74" s="8"/>
      <c r="N74" s="7"/>
      <c r="O74" s="7"/>
      <c r="P74" s="7"/>
      <c r="Q74" s="7"/>
      <c r="R74" s="7"/>
      <c r="S74" s="7"/>
      <c r="T74" s="11"/>
    </row>
    <row r="75" spans="2:20" ht="15" customHeight="1" x14ac:dyDescent="0.2">
      <c r="B75" s="21"/>
      <c r="C75" s="7" t="s">
        <v>40</v>
      </c>
      <c r="D75" s="7"/>
      <c r="E75" s="7"/>
      <c r="F75" s="7"/>
      <c r="G75" s="7"/>
      <c r="H75" s="7"/>
      <c r="I75" s="7"/>
      <c r="J75" s="7"/>
      <c r="L75" s="7"/>
      <c r="M75" s="8"/>
      <c r="N75" s="7"/>
      <c r="O75" s="7"/>
      <c r="P75" s="7"/>
      <c r="Q75" s="7"/>
      <c r="R75" s="7"/>
      <c r="S75" s="7"/>
      <c r="T75" s="11"/>
    </row>
    <row r="76" spans="2:20" ht="15" customHeight="1" x14ac:dyDescent="0.2">
      <c r="B76" s="21"/>
      <c r="C76" s="7"/>
      <c r="D76" s="7"/>
      <c r="E76" s="7"/>
      <c r="F76" s="7"/>
      <c r="G76" s="7"/>
      <c r="H76" s="7"/>
      <c r="I76" s="7"/>
      <c r="J76" s="7"/>
      <c r="L76" s="7"/>
      <c r="M76" s="8"/>
      <c r="N76" s="7"/>
      <c r="O76" s="7"/>
      <c r="P76" s="7"/>
      <c r="Q76" s="7"/>
      <c r="R76" s="7"/>
      <c r="S76" s="7"/>
      <c r="T76" s="11"/>
    </row>
    <row r="77" spans="2:20" ht="15" customHeight="1" x14ac:dyDescent="0.15">
      <c r="B77" s="21"/>
      <c r="C77" s="61" t="s">
        <v>13</v>
      </c>
      <c r="D77" s="7" t="s">
        <v>37</v>
      </c>
      <c r="E77" s="7"/>
      <c r="F77" s="7"/>
      <c r="G77" s="7"/>
      <c r="H77" s="7"/>
      <c r="I77" s="7"/>
      <c r="J77" s="7"/>
      <c r="L77" s="7"/>
      <c r="M77" s="8"/>
      <c r="N77" s="7"/>
      <c r="O77" s="7"/>
      <c r="P77" s="7"/>
      <c r="Q77" s="7"/>
      <c r="R77" s="7"/>
      <c r="S77" s="7"/>
      <c r="T77" s="11"/>
    </row>
    <row r="78" spans="2:20" ht="15" customHeight="1" x14ac:dyDescent="0.15">
      <c r="B78" s="21"/>
      <c r="C78" s="61" t="s">
        <v>13</v>
      </c>
      <c r="D78" s="7" t="s">
        <v>38</v>
      </c>
      <c r="E78" s="7"/>
      <c r="F78" s="7"/>
      <c r="G78" s="7"/>
      <c r="H78" s="7"/>
      <c r="I78" s="7"/>
      <c r="J78" s="7"/>
      <c r="L78" s="7"/>
      <c r="M78" s="8"/>
      <c r="N78" s="7"/>
      <c r="O78" s="7"/>
      <c r="P78" s="7"/>
      <c r="Q78" s="7"/>
      <c r="R78" s="7"/>
      <c r="S78" s="7"/>
      <c r="T78" s="11"/>
    </row>
    <row r="79" spans="2:20" ht="15" customHeight="1" x14ac:dyDescent="0.15">
      <c r="B79" s="21"/>
      <c r="C79" s="61" t="s">
        <v>13</v>
      </c>
      <c r="D79" s="7" t="s">
        <v>211</v>
      </c>
      <c r="E79" s="7"/>
      <c r="F79" s="7"/>
      <c r="G79" s="7"/>
      <c r="H79" s="7"/>
      <c r="I79" s="7"/>
      <c r="J79" s="7"/>
      <c r="L79" s="7"/>
      <c r="M79" s="8"/>
      <c r="N79" s="7"/>
      <c r="O79" s="7"/>
      <c r="P79" s="7"/>
      <c r="Q79" s="7"/>
      <c r="R79" s="7"/>
      <c r="S79" s="7"/>
      <c r="T79" s="11"/>
    </row>
    <row r="80" spans="2:20" ht="15" customHeight="1" x14ac:dyDescent="0.15">
      <c r="B80" s="21"/>
      <c r="C80" s="61" t="s">
        <v>13</v>
      </c>
      <c r="D80" s="7" t="s">
        <v>212</v>
      </c>
      <c r="E80" s="7"/>
      <c r="F80" s="7"/>
      <c r="G80" s="7"/>
      <c r="H80" s="7"/>
      <c r="I80" s="7"/>
      <c r="J80" s="7"/>
      <c r="L80" s="7"/>
      <c r="M80" s="8"/>
      <c r="N80" s="7"/>
      <c r="O80" s="7"/>
      <c r="P80" s="7"/>
      <c r="Q80" s="7"/>
      <c r="R80" s="7"/>
      <c r="S80" s="7"/>
      <c r="T80" s="11"/>
    </row>
    <row r="81" spans="2:20" ht="15" customHeight="1" x14ac:dyDescent="0.2">
      <c r="B81" s="21"/>
      <c r="C81" s="56"/>
      <c r="D81" s="7"/>
      <c r="E81" s="7"/>
      <c r="F81" s="7"/>
      <c r="G81" s="7"/>
      <c r="H81" s="7"/>
      <c r="I81" s="7"/>
      <c r="J81" s="7"/>
      <c r="L81" s="7"/>
      <c r="M81" s="8"/>
      <c r="N81" s="7"/>
      <c r="O81" s="7"/>
      <c r="P81" s="7"/>
      <c r="Q81" s="7"/>
      <c r="R81" s="7"/>
      <c r="S81" s="7"/>
      <c r="T81" s="11"/>
    </row>
    <row r="82" spans="2:20" ht="15" customHeight="1" x14ac:dyDescent="0.2">
      <c r="B82" s="21"/>
      <c r="C82" s="7" t="s">
        <v>239</v>
      </c>
      <c r="D82" s="7"/>
      <c r="E82" s="7"/>
      <c r="F82" s="7"/>
      <c r="G82" s="7"/>
      <c r="H82" s="7"/>
      <c r="I82" s="7"/>
      <c r="J82" s="7"/>
      <c r="L82" s="7"/>
      <c r="M82" s="8"/>
      <c r="N82" s="7"/>
      <c r="O82" s="7"/>
      <c r="P82" s="7"/>
      <c r="Q82" s="7"/>
      <c r="R82" s="7"/>
      <c r="S82" s="7"/>
      <c r="T82" s="11"/>
    </row>
    <row r="83" spans="2:20" ht="15" customHeight="1" x14ac:dyDescent="0.2">
      <c r="B83" s="21"/>
      <c r="C83" s="7"/>
      <c r="D83" s="7"/>
      <c r="E83" s="7"/>
      <c r="F83" s="7"/>
      <c r="G83" s="7"/>
      <c r="H83" s="7"/>
      <c r="I83" s="7"/>
      <c r="J83" s="7"/>
      <c r="L83" s="7"/>
      <c r="M83" s="8"/>
      <c r="N83" s="7"/>
      <c r="O83" s="7"/>
      <c r="P83" s="7"/>
      <c r="Q83" s="7"/>
      <c r="R83" s="7"/>
      <c r="S83" s="7"/>
      <c r="T83" s="11"/>
    </row>
    <row r="84" spans="2:20" ht="15" customHeight="1" x14ac:dyDescent="0.15">
      <c r="B84" s="21"/>
      <c r="C84" s="61" t="s">
        <v>13</v>
      </c>
      <c r="D84" s="7" t="s">
        <v>213</v>
      </c>
      <c r="E84" s="7"/>
      <c r="F84" s="7"/>
      <c r="G84" s="7"/>
      <c r="H84" s="7"/>
      <c r="I84" s="7"/>
      <c r="J84" s="7"/>
      <c r="L84" s="7"/>
      <c r="M84" s="8"/>
      <c r="N84" s="7"/>
      <c r="O84" s="7"/>
      <c r="P84" s="7"/>
      <c r="Q84" s="7"/>
      <c r="R84" s="7"/>
      <c r="S84" s="7"/>
      <c r="T84" s="11"/>
    </row>
    <row r="85" spans="2:20" ht="15" customHeight="1" x14ac:dyDescent="0.15">
      <c r="B85" s="21"/>
      <c r="C85" s="61" t="s">
        <v>13</v>
      </c>
      <c r="D85" s="7" t="s">
        <v>214</v>
      </c>
      <c r="E85" s="7"/>
      <c r="F85" s="7"/>
      <c r="G85" s="7"/>
      <c r="H85" s="7"/>
      <c r="I85" s="7"/>
      <c r="J85" s="7"/>
      <c r="L85" s="7"/>
      <c r="M85" s="8"/>
      <c r="N85" s="7"/>
      <c r="O85" s="7"/>
      <c r="P85" s="7"/>
      <c r="Q85" s="7"/>
      <c r="R85" s="7"/>
      <c r="S85" s="7"/>
      <c r="T85" s="11"/>
    </row>
    <row r="86" spans="2:20" ht="15" customHeight="1" x14ac:dyDescent="0.15">
      <c r="B86" s="21"/>
      <c r="C86" s="61" t="s">
        <v>13</v>
      </c>
      <c r="D86" s="7" t="s">
        <v>215</v>
      </c>
      <c r="E86" s="7"/>
      <c r="F86" s="7"/>
      <c r="G86" s="7"/>
      <c r="H86" s="7"/>
      <c r="I86" s="7"/>
      <c r="J86" s="7"/>
      <c r="L86" s="7"/>
      <c r="M86" s="8"/>
      <c r="N86" s="7"/>
      <c r="O86" s="7"/>
      <c r="P86" s="7"/>
      <c r="Q86" s="7"/>
      <c r="R86" s="7"/>
      <c r="S86" s="7"/>
      <c r="T86" s="11"/>
    </row>
    <row r="87" spans="2:20" ht="15" customHeight="1" x14ac:dyDescent="0.2">
      <c r="B87" s="21"/>
      <c r="C87" s="7"/>
      <c r="D87" s="7"/>
      <c r="E87" s="7"/>
      <c r="F87" s="7"/>
      <c r="G87" s="7"/>
      <c r="H87" s="7"/>
      <c r="I87" s="7"/>
      <c r="J87" s="7"/>
      <c r="L87" s="7"/>
      <c r="M87" s="8"/>
      <c r="N87" s="7"/>
      <c r="O87" s="7"/>
      <c r="P87" s="7"/>
      <c r="Q87" s="7"/>
      <c r="R87" s="7"/>
      <c r="S87" s="7"/>
      <c r="T87" s="11"/>
    </row>
    <row r="88" spans="2:20" ht="15" customHeight="1" x14ac:dyDescent="0.2">
      <c r="B88" s="21"/>
      <c r="C88" s="154" t="s">
        <v>41</v>
      </c>
      <c r="D88" s="158"/>
      <c r="E88" s="158"/>
      <c r="F88" s="158"/>
      <c r="G88" s="158"/>
      <c r="H88" s="158"/>
      <c r="I88" s="158"/>
      <c r="J88" s="158"/>
      <c r="K88" s="158"/>
      <c r="L88" s="158"/>
      <c r="M88" s="158"/>
      <c r="N88" s="158"/>
      <c r="O88" s="158"/>
      <c r="P88" s="158"/>
      <c r="Q88" s="158"/>
      <c r="R88" s="158"/>
      <c r="S88" s="158"/>
      <c r="T88" s="11"/>
    </row>
    <row r="89" spans="2:20" ht="15" customHeight="1" x14ac:dyDescent="0.2">
      <c r="B89" s="21"/>
      <c r="C89" s="158"/>
      <c r="D89" s="158"/>
      <c r="E89" s="158"/>
      <c r="F89" s="158"/>
      <c r="G89" s="158"/>
      <c r="H89" s="158"/>
      <c r="I89" s="158"/>
      <c r="J89" s="158"/>
      <c r="K89" s="158"/>
      <c r="L89" s="158"/>
      <c r="M89" s="158"/>
      <c r="N89" s="158"/>
      <c r="O89" s="158"/>
      <c r="P89" s="158"/>
      <c r="Q89" s="158"/>
      <c r="R89" s="158"/>
      <c r="S89" s="158"/>
      <c r="T89" s="11"/>
    </row>
    <row r="90" spans="2:20" ht="15" customHeight="1" x14ac:dyDescent="0.2">
      <c r="B90" s="21"/>
      <c r="C90" s="16"/>
      <c r="D90" s="7"/>
      <c r="E90" s="7"/>
      <c r="F90" s="7"/>
      <c r="G90" s="7"/>
      <c r="H90" s="7"/>
      <c r="I90" s="7"/>
      <c r="J90" s="7"/>
      <c r="L90" s="7"/>
      <c r="M90" s="8"/>
      <c r="N90" s="7"/>
      <c r="O90" s="7"/>
      <c r="P90" s="7"/>
      <c r="Q90" s="7"/>
      <c r="R90" s="7"/>
      <c r="S90" s="7"/>
      <c r="T90" s="11"/>
    </row>
    <row r="91" spans="2:20" ht="15" customHeight="1" thickBot="1" x14ac:dyDescent="0.25">
      <c r="B91" s="23"/>
      <c r="C91" s="12"/>
      <c r="D91" s="12"/>
      <c r="E91" s="12"/>
      <c r="F91" s="12"/>
      <c r="G91" s="12"/>
      <c r="H91" s="12"/>
      <c r="I91" s="12"/>
      <c r="J91" s="12"/>
      <c r="K91" s="13"/>
      <c r="L91" s="12"/>
      <c r="M91" s="14"/>
      <c r="N91" s="12"/>
      <c r="O91" s="12"/>
      <c r="P91" s="12"/>
      <c r="Q91" s="12"/>
      <c r="R91" s="12"/>
      <c r="S91" s="12"/>
      <c r="T91" s="15"/>
    </row>
    <row r="92" spans="2:20" x14ac:dyDescent="0.2"/>
    <row r="93" spans="2:20" x14ac:dyDescent="0.2"/>
    <row r="94" spans="2:20" x14ac:dyDescent="0.2"/>
    <row r="95" spans="2:20" x14ac:dyDescent="0.2"/>
    <row r="96" spans="2:20" x14ac:dyDescent="0.2"/>
    <row r="97" spans="11:12" x14ac:dyDescent="0.2"/>
    <row r="98" spans="11:12" x14ac:dyDescent="0.2"/>
    <row r="99" spans="11:12" ht="18" x14ac:dyDescent="0.2">
      <c r="K99" s="148" t="s">
        <v>32</v>
      </c>
      <c r="L99" s="148"/>
    </row>
    <row r="100" spans="11:12" hidden="1" x14ac:dyDescent="0.2"/>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showGridLines="0" showZeros="0" topLeftCell="A3" zoomScale="60" zoomScaleNormal="60" zoomScalePageLayoutView="60" workbookViewId="0">
      <selection activeCell="H104" sqref="H104"/>
    </sheetView>
  </sheetViews>
  <sheetFormatPr baseColWidth="10" defaultColWidth="0" defaultRowHeight="14" zeroHeight="1" x14ac:dyDescent="0.2"/>
  <cols>
    <col min="1" max="2" width="1.5" style="1" customWidth="1"/>
    <col min="3" max="3" width="23.6640625" style="1" customWidth="1"/>
    <col min="4" max="4" width="21.33203125" style="1" customWidth="1"/>
    <col min="5" max="5" width="28.5" style="1" customWidth="1"/>
    <col min="6" max="6" width="20.6640625" style="1" customWidth="1"/>
    <col min="7" max="7" width="95.83203125" style="1" customWidth="1"/>
    <col min="8" max="8" width="14.83203125" style="1" customWidth="1"/>
    <col min="9" max="9" width="105.1640625" style="65" customWidth="1"/>
    <col min="10" max="10" width="1.1640625" style="1" customWidth="1"/>
    <col min="11" max="11" width="2.5" style="1" customWidth="1"/>
    <col min="12" max="12" width="11.5" style="1" customWidth="1"/>
    <col min="13" max="13" width="6.5" style="1" customWidth="1"/>
    <col min="14" max="17" width="0" style="1" hidden="1" customWidth="1"/>
    <col min="18" max="16384" width="11.5" style="1" hidden="1"/>
  </cols>
  <sheetData>
    <row r="1" spans="2:14" ht="6" customHeight="1" thickBot="1" x14ac:dyDescent="0.25">
      <c r="C1" s="2"/>
      <c r="G1" s="1" t="s">
        <v>5</v>
      </c>
    </row>
    <row r="2" spans="2:14" ht="91.5" customHeight="1" x14ac:dyDescent="0.2">
      <c r="B2" s="17"/>
      <c r="C2" s="18"/>
      <c r="D2" s="9"/>
      <c r="E2" s="9"/>
      <c r="F2" s="9"/>
      <c r="G2" s="9"/>
      <c r="H2" s="9"/>
      <c r="I2" s="66"/>
      <c r="J2" s="10"/>
    </row>
    <row r="3" spans="2:14" ht="33" customHeight="1" x14ac:dyDescent="0.2">
      <c r="B3" s="21"/>
      <c r="C3" s="149" t="s">
        <v>236</v>
      </c>
      <c r="D3" s="150"/>
      <c r="E3" s="150"/>
      <c r="F3" s="150"/>
      <c r="G3" s="150"/>
      <c r="H3" s="150"/>
      <c r="I3" s="150"/>
      <c r="J3" s="22"/>
      <c r="K3" s="5"/>
      <c r="L3" s="5"/>
      <c r="M3" s="5"/>
      <c r="N3" s="5"/>
    </row>
    <row r="4" spans="2:14" ht="9" customHeight="1" thickBot="1" x14ac:dyDescent="0.25">
      <c r="B4" s="21"/>
      <c r="C4" s="16"/>
      <c r="D4" s="7"/>
      <c r="E4" s="7"/>
      <c r="F4" s="7"/>
      <c r="G4" s="7"/>
      <c r="H4" s="7"/>
      <c r="I4" s="67"/>
      <c r="J4" s="11"/>
    </row>
    <row r="5" spans="2:14" ht="27.75" customHeight="1" x14ac:dyDescent="0.2">
      <c r="B5" s="21"/>
      <c r="C5" s="195" t="s">
        <v>6</v>
      </c>
      <c r="D5" s="196"/>
      <c r="E5" s="196"/>
      <c r="F5" s="196"/>
      <c r="G5" s="199" t="s">
        <v>24</v>
      </c>
      <c r="H5" s="200"/>
      <c r="I5" s="201"/>
      <c r="J5" s="11"/>
    </row>
    <row r="6" spans="2:14" ht="28.5" customHeight="1" thickBot="1" x14ac:dyDescent="0.25">
      <c r="B6" s="21"/>
      <c r="C6" s="197"/>
      <c r="D6" s="198"/>
      <c r="E6" s="198"/>
      <c r="F6" s="198"/>
      <c r="G6" s="205">
        <f>((D10+D22+D33+D69)/4)</f>
        <v>6.5952380952380949</v>
      </c>
      <c r="H6" s="206"/>
      <c r="I6" s="207"/>
      <c r="J6" s="11"/>
    </row>
    <row r="7" spans="2:14" ht="15" customHeight="1" thickBot="1" x14ac:dyDescent="0.25">
      <c r="B7" s="21"/>
      <c r="C7" s="16"/>
      <c r="D7" s="7"/>
      <c r="E7" s="7"/>
      <c r="F7" s="7"/>
      <c r="G7" s="7"/>
      <c r="H7" s="7"/>
      <c r="I7" s="67"/>
      <c r="J7" s="11"/>
    </row>
    <row r="8" spans="2:14" ht="26.25" customHeight="1" x14ac:dyDescent="0.2">
      <c r="B8" s="21"/>
      <c r="C8" s="202" t="s">
        <v>46</v>
      </c>
      <c r="D8" s="191" t="s">
        <v>23</v>
      </c>
      <c r="E8" s="191" t="s">
        <v>25</v>
      </c>
      <c r="F8" s="191" t="s">
        <v>23</v>
      </c>
      <c r="G8" s="191" t="s">
        <v>4</v>
      </c>
      <c r="H8" s="191" t="s">
        <v>10</v>
      </c>
      <c r="I8" s="193" t="s">
        <v>178</v>
      </c>
      <c r="J8" s="11"/>
      <c r="K8" s="6"/>
    </row>
    <row r="9" spans="2:14" ht="17.5" customHeight="1" thickBot="1" x14ac:dyDescent="0.25">
      <c r="B9" s="21"/>
      <c r="C9" s="203"/>
      <c r="D9" s="192"/>
      <c r="E9" s="204"/>
      <c r="F9" s="192"/>
      <c r="G9" s="192"/>
      <c r="H9" s="192"/>
      <c r="I9" s="194"/>
      <c r="J9" s="11"/>
      <c r="K9" s="6"/>
    </row>
    <row r="10" spans="2:14" ht="409" customHeight="1" x14ac:dyDescent="0.2">
      <c r="B10" s="21"/>
      <c r="C10" s="211" t="s">
        <v>45</v>
      </c>
      <c r="D10" s="221">
        <f>(((F10+F16+F17)/3)+F18)/2</f>
        <v>7.333333333333333</v>
      </c>
      <c r="E10" s="162" t="s">
        <v>54</v>
      </c>
      <c r="F10" s="164">
        <f>(H10+H11+H13+H14+H15)/5</f>
        <v>44</v>
      </c>
      <c r="G10" s="114" t="s">
        <v>240</v>
      </c>
      <c r="H10" s="82">
        <v>75</v>
      </c>
      <c r="I10" s="132" t="s">
        <v>241</v>
      </c>
      <c r="J10" s="11"/>
      <c r="K10" s="6"/>
    </row>
    <row r="11" spans="2:14" ht="349.5" customHeight="1" x14ac:dyDescent="0.2">
      <c r="B11" s="21"/>
      <c r="C11" s="209"/>
      <c r="D11" s="215"/>
      <c r="E11" s="160"/>
      <c r="F11" s="165"/>
      <c r="G11" s="115" t="s">
        <v>155</v>
      </c>
      <c r="H11" s="188">
        <v>70</v>
      </c>
      <c r="I11" s="187" t="s">
        <v>242</v>
      </c>
      <c r="J11" s="11"/>
      <c r="K11" s="6"/>
      <c r="L11" s="59" t="s">
        <v>32</v>
      </c>
    </row>
    <row r="12" spans="2:14" ht="397.5" customHeight="1" x14ac:dyDescent="0.2">
      <c r="B12" s="21"/>
      <c r="C12" s="209"/>
      <c r="D12" s="215"/>
      <c r="E12" s="160"/>
      <c r="F12" s="165"/>
      <c r="G12" s="115" t="s">
        <v>218</v>
      </c>
      <c r="H12" s="188"/>
      <c r="I12" s="187"/>
      <c r="J12" s="11"/>
      <c r="K12" s="6"/>
      <c r="L12" s="68" t="s">
        <v>33</v>
      </c>
    </row>
    <row r="13" spans="2:14" ht="337.5" customHeight="1" x14ac:dyDescent="0.2">
      <c r="B13" s="21"/>
      <c r="C13" s="209"/>
      <c r="D13" s="215"/>
      <c r="E13" s="160"/>
      <c r="F13" s="165"/>
      <c r="G13" s="116" t="s">
        <v>156</v>
      </c>
      <c r="H13" s="75"/>
      <c r="I13" s="133" t="s">
        <v>243</v>
      </c>
      <c r="J13" s="11"/>
      <c r="K13" s="6"/>
    </row>
    <row r="14" spans="2:14" ht="218.5" customHeight="1" x14ac:dyDescent="0.2">
      <c r="B14" s="21"/>
      <c r="C14" s="209"/>
      <c r="D14" s="215"/>
      <c r="E14" s="160"/>
      <c r="F14" s="165"/>
      <c r="G14" s="116" t="s">
        <v>128</v>
      </c>
      <c r="H14" s="75">
        <v>75</v>
      </c>
      <c r="I14" s="133" t="s">
        <v>244</v>
      </c>
      <c r="J14" s="11"/>
      <c r="K14" s="6"/>
      <c r="L14" s="59"/>
    </row>
    <row r="15" spans="2:14" ht="139.5" customHeight="1" x14ac:dyDescent="0.2">
      <c r="B15" s="21"/>
      <c r="C15" s="209"/>
      <c r="D15" s="215"/>
      <c r="E15" s="163"/>
      <c r="F15" s="166"/>
      <c r="G15" s="117" t="s">
        <v>137</v>
      </c>
      <c r="H15" s="76">
        <v>0</v>
      </c>
      <c r="I15" s="127" t="s">
        <v>245</v>
      </c>
      <c r="J15" s="11"/>
      <c r="K15" s="6"/>
      <c r="L15" s="59"/>
    </row>
    <row r="16" spans="2:14" ht="161.5" customHeight="1" x14ac:dyDescent="0.2">
      <c r="B16" s="21"/>
      <c r="C16" s="209"/>
      <c r="D16" s="215"/>
      <c r="E16" s="112" t="s">
        <v>55</v>
      </c>
      <c r="F16" s="113">
        <f>H16</f>
        <v>0</v>
      </c>
      <c r="G16" s="118" t="s">
        <v>219</v>
      </c>
      <c r="H16" s="73">
        <v>0</v>
      </c>
      <c r="I16" s="134" t="s">
        <v>246</v>
      </c>
      <c r="J16" s="11"/>
      <c r="K16" s="6"/>
      <c r="L16" s="59"/>
    </row>
    <row r="17" spans="2:12" ht="208.5" customHeight="1" x14ac:dyDescent="0.2">
      <c r="B17" s="21"/>
      <c r="C17" s="209"/>
      <c r="D17" s="215"/>
      <c r="E17" s="112" t="s">
        <v>56</v>
      </c>
      <c r="F17" s="113">
        <f>H17</f>
        <v>0</v>
      </c>
      <c r="G17" s="119" t="s">
        <v>220</v>
      </c>
      <c r="H17" s="73">
        <v>0</v>
      </c>
      <c r="I17" s="134" t="s">
        <v>247</v>
      </c>
      <c r="J17" s="11"/>
      <c r="K17" s="6"/>
      <c r="L17" s="59"/>
    </row>
    <row r="18" spans="2:12" ht="142.5" customHeight="1" x14ac:dyDescent="0.2">
      <c r="B18" s="21"/>
      <c r="C18" s="209"/>
      <c r="D18" s="215"/>
      <c r="E18" s="159" t="s">
        <v>47</v>
      </c>
      <c r="F18" s="173">
        <f>(H18+H19+H20+H21)/4</f>
        <v>0</v>
      </c>
      <c r="G18" s="120" t="s">
        <v>82</v>
      </c>
      <c r="H18" s="74">
        <v>0</v>
      </c>
      <c r="I18" s="135" t="s">
        <v>248</v>
      </c>
      <c r="J18" s="11"/>
      <c r="K18" s="6"/>
      <c r="L18" s="59"/>
    </row>
    <row r="19" spans="2:12" ht="131.25" customHeight="1" x14ac:dyDescent="0.2">
      <c r="B19" s="21"/>
      <c r="C19" s="209"/>
      <c r="D19" s="215"/>
      <c r="E19" s="160"/>
      <c r="F19" s="165"/>
      <c r="G19" s="115" t="s">
        <v>81</v>
      </c>
      <c r="H19" s="75">
        <v>0</v>
      </c>
      <c r="I19" s="133" t="s">
        <v>249</v>
      </c>
      <c r="J19" s="11"/>
      <c r="K19" s="6"/>
    </row>
    <row r="20" spans="2:12" ht="156.75" customHeight="1" x14ac:dyDescent="0.2">
      <c r="B20" s="21"/>
      <c r="C20" s="209"/>
      <c r="D20" s="215"/>
      <c r="E20" s="160"/>
      <c r="F20" s="165"/>
      <c r="G20" s="115" t="s">
        <v>138</v>
      </c>
      <c r="H20" s="75">
        <v>0</v>
      </c>
      <c r="I20" s="133" t="s">
        <v>250</v>
      </c>
      <c r="J20" s="11"/>
      <c r="K20" s="6"/>
    </row>
    <row r="21" spans="2:12" ht="204" customHeight="1" thickBot="1" x14ac:dyDescent="0.25">
      <c r="B21" s="21"/>
      <c r="C21" s="210"/>
      <c r="D21" s="216"/>
      <c r="E21" s="161"/>
      <c r="F21" s="174"/>
      <c r="G21" s="121" t="s">
        <v>139</v>
      </c>
      <c r="H21" s="77"/>
      <c r="I21" s="136" t="s">
        <v>251</v>
      </c>
      <c r="J21" s="11"/>
      <c r="K21" s="6"/>
    </row>
    <row r="22" spans="2:12" ht="409.5" customHeight="1" x14ac:dyDescent="0.2">
      <c r="B22" s="21"/>
      <c r="C22" s="208" t="s">
        <v>49</v>
      </c>
      <c r="D22" s="214">
        <f>(((F22+F26+F29)/3)+F31)/2</f>
        <v>14.444444444444445</v>
      </c>
      <c r="E22" s="212" t="s">
        <v>57</v>
      </c>
      <c r="F22" s="223">
        <f>(H22+H23+H24+H25)/4</f>
        <v>0</v>
      </c>
      <c r="G22" s="122" t="s">
        <v>92</v>
      </c>
      <c r="H22" s="79"/>
      <c r="I22" s="137" t="s">
        <v>252</v>
      </c>
      <c r="J22" s="11"/>
    </row>
    <row r="23" spans="2:12" ht="409.6" x14ac:dyDescent="0.2">
      <c r="B23" s="21"/>
      <c r="C23" s="209"/>
      <c r="D23" s="215"/>
      <c r="E23" s="160"/>
      <c r="F23" s="165"/>
      <c r="G23" s="115" t="s">
        <v>221</v>
      </c>
      <c r="H23" s="80"/>
      <c r="I23" s="133" t="s">
        <v>253</v>
      </c>
      <c r="J23" s="11"/>
    </row>
    <row r="24" spans="2:12" ht="409.6" x14ac:dyDescent="0.2">
      <c r="B24" s="21"/>
      <c r="C24" s="209"/>
      <c r="D24" s="215"/>
      <c r="E24" s="160"/>
      <c r="F24" s="165"/>
      <c r="G24" s="115" t="s">
        <v>147</v>
      </c>
      <c r="H24" s="80"/>
      <c r="I24" s="133" t="s">
        <v>254</v>
      </c>
      <c r="J24" s="11"/>
    </row>
    <row r="25" spans="2:12" ht="369" customHeight="1" x14ac:dyDescent="0.2">
      <c r="B25" s="21"/>
      <c r="C25" s="209"/>
      <c r="D25" s="215"/>
      <c r="E25" s="163"/>
      <c r="F25" s="166"/>
      <c r="G25" s="117" t="s">
        <v>148</v>
      </c>
      <c r="H25" s="76"/>
      <c r="I25" s="127" t="s">
        <v>255</v>
      </c>
      <c r="J25" s="11"/>
    </row>
    <row r="26" spans="2:12" ht="52.5" customHeight="1" x14ac:dyDescent="0.2">
      <c r="B26" s="21"/>
      <c r="C26" s="209"/>
      <c r="D26" s="215"/>
      <c r="E26" s="175" t="s">
        <v>58</v>
      </c>
      <c r="F26" s="178">
        <f>(H27+H26+H28)/3</f>
        <v>86.666666666666671</v>
      </c>
      <c r="G26" s="120" t="s">
        <v>140</v>
      </c>
      <c r="H26" s="74">
        <v>100</v>
      </c>
      <c r="I26" s="135" t="s">
        <v>256</v>
      </c>
      <c r="J26" s="11"/>
    </row>
    <row r="27" spans="2:12" ht="96" customHeight="1" x14ac:dyDescent="0.2">
      <c r="B27" s="21"/>
      <c r="C27" s="209"/>
      <c r="D27" s="215"/>
      <c r="E27" s="176"/>
      <c r="F27" s="179"/>
      <c r="G27" s="115" t="s">
        <v>157</v>
      </c>
      <c r="H27" s="80">
        <v>60</v>
      </c>
      <c r="I27" s="133" t="s">
        <v>257</v>
      </c>
      <c r="J27" s="11"/>
    </row>
    <row r="28" spans="2:12" ht="48.5" customHeight="1" x14ac:dyDescent="0.2">
      <c r="B28" s="21"/>
      <c r="C28" s="209"/>
      <c r="D28" s="215"/>
      <c r="E28" s="177"/>
      <c r="F28" s="180"/>
      <c r="G28" s="117" t="s">
        <v>141</v>
      </c>
      <c r="H28" s="76">
        <v>100</v>
      </c>
      <c r="I28" s="127" t="s">
        <v>258</v>
      </c>
      <c r="J28" s="11"/>
    </row>
    <row r="29" spans="2:12" ht="224" x14ac:dyDescent="0.2">
      <c r="B29" s="21"/>
      <c r="C29" s="209"/>
      <c r="D29" s="215"/>
      <c r="E29" s="171" t="s">
        <v>59</v>
      </c>
      <c r="F29" s="173">
        <f>(H29+H30)/2</f>
        <v>0</v>
      </c>
      <c r="G29" s="120" t="s">
        <v>124</v>
      </c>
      <c r="H29" s="74">
        <v>0</v>
      </c>
      <c r="I29" s="135" t="s">
        <v>259</v>
      </c>
      <c r="J29" s="11"/>
    </row>
    <row r="30" spans="2:12" ht="257.25" customHeight="1" x14ac:dyDescent="0.2">
      <c r="B30" s="21"/>
      <c r="C30" s="209"/>
      <c r="D30" s="215"/>
      <c r="E30" s="171"/>
      <c r="F30" s="166"/>
      <c r="G30" s="117" t="s">
        <v>129</v>
      </c>
      <c r="H30" s="76">
        <v>0</v>
      </c>
      <c r="I30" s="127" t="s">
        <v>260</v>
      </c>
      <c r="J30" s="11"/>
    </row>
    <row r="31" spans="2:12" ht="154" x14ac:dyDescent="0.2">
      <c r="B31" s="21"/>
      <c r="C31" s="209"/>
      <c r="D31" s="215"/>
      <c r="E31" s="171" t="s">
        <v>48</v>
      </c>
      <c r="F31" s="173">
        <f>(H31+H32)/2</f>
        <v>0</v>
      </c>
      <c r="G31" s="120" t="s">
        <v>130</v>
      </c>
      <c r="H31" s="74"/>
      <c r="I31" s="135" t="s">
        <v>261</v>
      </c>
      <c r="J31" s="11"/>
    </row>
    <row r="32" spans="2:12" ht="346" thickBot="1" x14ac:dyDescent="0.25">
      <c r="B32" s="21"/>
      <c r="C32" s="210"/>
      <c r="D32" s="216"/>
      <c r="E32" s="220"/>
      <c r="F32" s="174"/>
      <c r="G32" s="123" t="s">
        <v>234</v>
      </c>
      <c r="H32" s="77"/>
      <c r="I32" s="136" t="s">
        <v>262</v>
      </c>
      <c r="J32" s="11"/>
    </row>
    <row r="33" spans="2:10" ht="199" customHeight="1" x14ac:dyDescent="0.2">
      <c r="B33" s="21"/>
      <c r="C33" s="208" t="s">
        <v>52</v>
      </c>
      <c r="D33" s="217">
        <f>(((F33+F38+F42+F46+F52+F58+F59)/7)+F63)/2</f>
        <v>2.3809523809523809</v>
      </c>
      <c r="E33" s="213" t="s">
        <v>60</v>
      </c>
      <c r="F33" s="164">
        <f>(H33+H34+H35+H36+H37)/5</f>
        <v>0</v>
      </c>
      <c r="G33" s="124" t="s">
        <v>142</v>
      </c>
      <c r="H33" s="82"/>
      <c r="I33" s="132" t="s">
        <v>263</v>
      </c>
      <c r="J33" s="11"/>
    </row>
    <row r="34" spans="2:10" ht="112" x14ac:dyDescent="0.2">
      <c r="B34" s="21"/>
      <c r="C34" s="209"/>
      <c r="D34" s="218"/>
      <c r="E34" s="171"/>
      <c r="F34" s="165"/>
      <c r="G34" s="115" t="s">
        <v>143</v>
      </c>
      <c r="H34" s="75"/>
      <c r="I34" s="133" t="s">
        <v>264</v>
      </c>
      <c r="J34" s="11"/>
    </row>
    <row r="35" spans="2:10" ht="154" x14ac:dyDescent="0.2">
      <c r="B35" s="21"/>
      <c r="C35" s="209"/>
      <c r="D35" s="218"/>
      <c r="E35" s="171"/>
      <c r="F35" s="165"/>
      <c r="G35" s="115" t="s">
        <v>144</v>
      </c>
      <c r="H35" s="75"/>
      <c r="I35" s="133" t="s">
        <v>265</v>
      </c>
      <c r="J35" s="11"/>
    </row>
    <row r="36" spans="2:10" ht="195.5" customHeight="1" x14ac:dyDescent="0.2">
      <c r="B36" s="21"/>
      <c r="C36" s="209"/>
      <c r="D36" s="218"/>
      <c r="E36" s="171"/>
      <c r="F36" s="165"/>
      <c r="G36" s="115" t="s">
        <v>131</v>
      </c>
      <c r="H36" s="75">
        <v>0</v>
      </c>
      <c r="I36" s="133" t="s">
        <v>266</v>
      </c>
      <c r="J36" s="11"/>
    </row>
    <row r="37" spans="2:10" ht="224" x14ac:dyDescent="0.2">
      <c r="B37" s="21"/>
      <c r="C37" s="209"/>
      <c r="D37" s="218"/>
      <c r="E37" s="171"/>
      <c r="F37" s="166"/>
      <c r="G37" s="117" t="s">
        <v>145</v>
      </c>
      <c r="H37" s="76"/>
      <c r="I37" s="127" t="s">
        <v>267</v>
      </c>
      <c r="J37" s="11"/>
    </row>
    <row r="38" spans="2:10" ht="229.5" customHeight="1" x14ac:dyDescent="0.2">
      <c r="B38" s="21"/>
      <c r="C38" s="209"/>
      <c r="D38" s="218"/>
      <c r="E38" s="171" t="s">
        <v>61</v>
      </c>
      <c r="F38" s="173">
        <f>(H38+H39+H40+H41)/4</f>
        <v>5</v>
      </c>
      <c r="G38" s="120" t="s">
        <v>146</v>
      </c>
      <c r="H38" s="74">
        <v>20</v>
      </c>
      <c r="I38" s="135" t="s">
        <v>268</v>
      </c>
      <c r="J38" s="11"/>
    </row>
    <row r="39" spans="2:10" ht="210" x14ac:dyDescent="0.2">
      <c r="B39" s="21"/>
      <c r="C39" s="209"/>
      <c r="D39" s="218"/>
      <c r="E39" s="171"/>
      <c r="F39" s="165"/>
      <c r="G39" s="115" t="s">
        <v>222</v>
      </c>
      <c r="H39" s="75"/>
      <c r="I39" s="133" t="s">
        <v>269</v>
      </c>
      <c r="J39" s="11"/>
    </row>
    <row r="40" spans="2:10" ht="126" x14ac:dyDescent="0.2">
      <c r="B40" s="21"/>
      <c r="C40" s="209"/>
      <c r="D40" s="218"/>
      <c r="E40" s="171"/>
      <c r="F40" s="165"/>
      <c r="G40" s="115" t="s">
        <v>132</v>
      </c>
      <c r="H40" s="75"/>
      <c r="I40" s="133" t="s">
        <v>270</v>
      </c>
      <c r="J40" s="11"/>
    </row>
    <row r="41" spans="2:10" ht="107" customHeight="1" x14ac:dyDescent="0.2">
      <c r="B41" s="21"/>
      <c r="C41" s="209"/>
      <c r="D41" s="218"/>
      <c r="E41" s="171"/>
      <c r="F41" s="166"/>
      <c r="G41" s="117" t="s">
        <v>158</v>
      </c>
      <c r="H41" s="76"/>
      <c r="I41" s="127" t="s">
        <v>271</v>
      </c>
      <c r="J41" s="11"/>
    </row>
    <row r="42" spans="2:10" ht="409.6" x14ac:dyDescent="0.2">
      <c r="B42" s="21"/>
      <c r="C42" s="209"/>
      <c r="D42" s="218"/>
      <c r="E42" s="171" t="s">
        <v>62</v>
      </c>
      <c r="F42" s="173">
        <f>(H42+H43+H44+H45)/4</f>
        <v>10</v>
      </c>
      <c r="G42" s="120" t="s">
        <v>223</v>
      </c>
      <c r="H42" s="74">
        <v>40</v>
      </c>
      <c r="I42" s="135" t="s">
        <v>272</v>
      </c>
      <c r="J42" s="11"/>
    </row>
    <row r="43" spans="2:10" ht="221" customHeight="1" x14ac:dyDescent="0.2">
      <c r="B43" s="21"/>
      <c r="C43" s="209"/>
      <c r="D43" s="218"/>
      <c r="E43" s="171"/>
      <c r="F43" s="165"/>
      <c r="G43" s="115" t="s">
        <v>159</v>
      </c>
      <c r="H43" s="75"/>
      <c r="I43" s="133" t="s">
        <v>273</v>
      </c>
      <c r="J43" s="11"/>
    </row>
    <row r="44" spans="2:10" ht="66.75" customHeight="1" x14ac:dyDescent="0.2">
      <c r="B44" s="21"/>
      <c r="C44" s="209"/>
      <c r="D44" s="218"/>
      <c r="E44" s="171"/>
      <c r="F44" s="165"/>
      <c r="G44" s="115" t="s">
        <v>160</v>
      </c>
      <c r="H44" s="75"/>
      <c r="I44" s="133" t="s">
        <v>274</v>
      </c>
      <c r="J44" s="11"/>
    </row>
    <row r="45" spans="2:10" ht="146" customHeight="1" x14ac:dyDescent="0.2">
      <c r="B45" s="21"/>
      <c r="C45" s="209"/>
      <c r="D45" s="218"/>
      <c r="E45" s="171"/>
      <c r="F45" s="166"/>
      <c r="G45" s="117" t="s">
        <v>225</v>
      </c>
      <c r="H45" s="76"/>
      <c r="I45" s="127" t="s">
        <v>275</v>
      </c>
      <c r="J45" s="11"/>
    </row>
    <row r="46" spans="2:10" ht="185.25" customHeight="1" x14ac:dyDescent="0.2">
      <c r="B46" s="21"/>
      <c r="C46" s="209"/>
      <c r="D46" s="218"/>
      <c r="E46" s="171" t="s">
        <v>63</v>
      </c>
      <c r="F46" s="173">
        <f>(H46+H47+H48+H49+H50+H51)/6</f>
        <v>13.333333333333334</v>
      </c>
      <c r="G46" s="120" t="s">
        <v>161</v>
      </c>
      <c r="H46" s="74"/>
      <c r="I46" s="135" t="s">
        <v>276</v>
      </c>
      <c r="J46" s="11"/>
    </row>
    <row r="47" spans="2:10" ht="210" x14ac:dyDescent="0.2">
      <c r="B47" s="21"/>
      <c r="C47" s="209"/>
      <c r="D47" s="218"/>
      <c r="E47" s="171"/>
      <c r="F47" s="165"/>
      <c r="G47" s="125" t="s">
        <v>226</v>
      </c>
      <c r="H47" s="75">
        <v>50</v>
      </c>
      <c r="I47" s="133" t="s">
        <v>277</v>
      </c>
      <c r="J47" s="11"/>
    </row>
    <row r="48" spans="2:10" ht="98" x14ac:dyDescent="0.2">
      <c r="B48" s="21"/>
      <c r="C48" s="209"/>
      <c r="D48" s="218"/>
      <c r="E48" s="171"/>
      <c r="F48" s="165"/>
      <c r="G48" s="115" t="s">
        <v>149</v>
      </c>
      <c r="H48" s="75"/>
      <c r="I48" s="133" t="s">
        <v>278</v>
      </c>
      <c r="J48" s="11"/>
    </row>
    <row r="49" spans="2:10" ht="196" x14ac:dyDescent="0.2">
      <c r="B49" s="21"/>
      <c r="C49" s="209"/>
      <c r="D49" s="218"/>
      <c r="E49" s="171"/>
      <c r="F49" s="165"/>
      <c r="G49" s="125" t="s">
        <v>163</v>
      </c>
      <c r="H49" s="75">
        <v>30</v>
      </c>
      <c r="I49" s="133" t="s">
        <v>279</v>
      </c>
      <c r="J49" s="11"/>
    </row>
    <row r="50" spans="2:10" ht="159" customHeight="1" x14ac:dyDescent="0.2">
      <c r="B50" s="21"/>
      <c r="C50" s="209"/>
      <c r="D50" s="218"/>
      <c r="E50" s="171"/>
      <c r="F50" s="165"/>
      <c r="G50" s="125" t="s">
        <v>162</v>
      </c>
      <c r="H50" s="75"/>
      <c r="I50" s="133" t="s">
        <v>227</v>
      </c>
      <c r="J50" s="11"/>
    </row>
    <row r="51" spans="2:10" ht="211.5" customHeight="1" x14ac:dyDescent="0.2">
      <c r="B51" s="21"/>
      <c r="C51" s="209"/>
      <c r="D51" s="218"/>
      <c r="E51" s="171"/>
      <c r="F51" s="166"/>
      <c r="G51" s="117" t="s">
        <v>150</v>
      </c>
      <c r="H51" s="76"/>
      <c r="I51" s="127" t="s">
        <v>280</v>
      </c>
      <c r="J51" s="11"/>
    </row>
    <row r="52" spans="2:10" ht="196" x14ac:dyDescent="0.2">
      <c r="B52" s="21"/>
      <c r="C52" s="209"/>
      <c r="D52" s="218"/>
      <c r="E52" s="171" t="s">
        <v>64</v>
      </c>
      <c r="F52" s="172">
        <f>(H52+H53+H54+H55+H56+H57)/6</f>
        <v>5</v>
      </c>
      <c r="G52" s="120" t="s">
        <v>164</v>
      </c>
      <c r="H52" s="74"/>
      <c r="I52" s="135" t="s">
        <v>281</v>
      </c>
      <c r="J52" s="11"/>
    </row>
    <row r="53" spans="2:10" ht="84" x14ac:dyDescent="0.2">
      <c r="B53" s="21"/>
      <c r="C53" s="209"/>
      <c r="D53" s="218"/>
      <c r="E53" s="171"/>
      <c r="F53" s="172"/>
      <c r="G53" s="115" t="s">
        <v>133</v>
      </c>
      <c r="H53" s="80"/>
      <c r="I53" s="133" t="s">
        <v>282</v>
      </c>
      <c r="J53" s="11"/>
    </row>
    <row r="54" spans="2:10" ht="50.5" customHeight="1" x14ac:dyDescent="0.2">
      <c r="B54" s="21"/>
      <c r="C54" s="209"/>
      <c r="D54" s="218"/>
      <c r="E54" s="171"/>
      <c r="F54" s="172"/>
      <c r="G54" s="115" t="s">
        <v>105</v>
      </c>
      <c r="H54" s="80"/>
      <c r="I54" s="133" t="s">
        <v>283</v>
      </c>
      <c r="J54" s="11"/>
    </row>
    <row r="55" spans="2:10" ht="353.5" customHeight="1" x14ac:dyDescent="0.2">
      <c r="B55" s="21"/>
      <c r="C55" s="209"/>
      <c r="D55" s="218"/>
      <c r="E55" s="171"/>
      <c r="F55" s="172"/>
      <c r="G55" s="115" t="s">
        <v>228</v>
      </c>
      <c r="H55" s="80">
        <v>30</v>
      </c>
      <c r="I55" s="133" t="s">
        <v>284</v>
      </c>
      <c r="J55" s="11"/>
    </row>
    <row r="56" spans="2:10" ht="154" x14ac:dyDescent="0.2">
      <c r="B56" s="21"/>
      <c r="C56" s="209"/>
      <c r="D56" s="218"/>
      <c r="E56" s="171"/>
      <c r="F56" s="172"/>
      <c r="G56" s="115" t="s">
        <v>165</v>
      </c>
      <c r="H56" s="80"/>
      <c r="I56" s="133" t="s">
        <v>285</v>
      </c>
      <c r="J56" s="11"/>
    </row>
    <row r="57" spans="2:10" ht="196" x14ac:dyDescent="0.2">
      <c r="B57" s="21"/>
      <c r="C57" s="209"/>
      <c r="D57" s="218"/>
      <c r="E57" s="171"/>
      <c r="F57" s="172"/>
      <c r="G57" s="117" t="s">
        <v>166</v>
      </c>
      <c r="H57" s="76"/>
      <c r="I57" s="127" t="s">
        <v>286</v>
      </c>
      <c r="J57" s="11"/>
    </row>
    <row r="58" spans="2:10" ht="203" customHeight="1" x14ac:dyDescent="0.2">
      <c r="B58" s="21"/>
      <c r="C58" s="209"/>
      <c r="D58" s="218"/>
      <c r="E58" s="112" t="s">
        <v>65</v>
      </c>
      <c r="F58" s="113">
        <f>H58</f>
        <v>0</v>
      </c>
      <c r="G58" s="118" t="s">
        <v>224</v>
      </c>
      <c r="H58" s="78"/>
      <c r="I58" s="134" t="s">
        <v>287</v>
      </c>
      <c r="J58" s="11"/>
    </row>
    <row r="59" spans="2:10" ht="42" x14ac:dyDescent="0.2">
      <c r="B59" s="21"/>
      <c r="C59" s="209"/>
      <c r="D59" s="218"/>
      <c r="E59" s="171" t="s">
        <v>66</v>
      </c>
      <c r="F59" s="172">
        <f>(H59+H60+H61)/3</f>
        <v>0</v>
      </c>
      <c r="G59" s="120" t="s">
        <v>168</v>
      </c>
      <c r="H59" s="74"/>
      <c r="I59" s="135" t="s">
        <v>288</v>
      </c>
      <c r="J59" s="11"/>
    </row>
    <row r="60" spans="2:10" ht="98" x14ac:dyDescent="0.2">
      <c r="B60" s="21"/>
      <c r="C60" s="209"/>
      <c r="D60" s="218"/>
      <c r="E60" s="171"/>
      <c r="F60" s="172"/>
      <c r="G60" s="115" t="s">
        <v>167</v>
      </c>
      <c r="H60" s="80"/>
      <c r="I60" s="133" t="s">
        <v>289</v>
      </c>
      <c r="J60" s="11"/>
    </row>
    <row r="61" spans="2:10" ht="141" customHeight="1" x14ac:dyDescent="0.2">
      <c r="B61" s="21"/>
      <c r="C61" s="209"/>
      <c r="D61" s="218"/>
      <c r="E61" s="171"/>
      <c r="F61" s="172"/>
      <c r="G61" s="115" t="s">
        <v>108</v>
      </c>
      <c r="H61" s="188"/>
      <c r="I61" s="187" t="s">
        <v>290</v>
      </c>
      <c r="J61" s="11"/>
    </row>
    <row r="62" spans="2:10" ht="61" customHeight="1" x14ac:dyDescent="0.2">
      <c r="B62" s="21"/>
      <c r="C62" s="209"/>
      <c r="D62" s="218"/>
      <c r="E62" s="171"/>
      <c r="F62" s="172"/>
      <c r="G62" s="117" t="s">
        <v>169</v>
      </c>
      <c r="H62" s="189"/>
      <c r="I62" s="190"/>
      <c r="J62" s="11"/>
    </row>
    <row r="63" spans="2:10" ht="42" x14ac:dyDescent="0.2">
      <c r="B63" s="21"/>
      <c r="C63" s="209"/>
      <c r="D63" s="218"/>
      <c r="E63" s="171" t="s">
        <v>50</v>
      </c>
      <c r="F63" s="172">
        <f>(H63+H64+H65+H66+H67+H68)/6</f>
        <v>0</v>
      </c>
      <c r="G63" s="120" t="s">
        <v>109</v>
      </c>
      <c r="H63" s="74"/>
      <c r="I63" s="135" t="s">
        <v>291</v>
      </c>
      <c r="J63" s="11"/>
    </row>
    <row r="64" spans="2:10" ht="56" x14ac:dyDescent="0.2">
      <c r="B64" s="21"/>
      <c r="C64" s="209"/>
      <c r="D64" s="218"/>
      <c r="E64" s="171"/>
      <c r="F64" s="172"/>
      <c r="G64" s="115" t="s">
        <v>170</v>
      </c>
      <c r="H64" s="80"/>
      <c r="I64" s="133" t="s">
        <v>292</v>
      </c>
      <c r="J64" s="11"/>
    </row>
    <row r="65" spans="2:10" ht="56" x14ac:dyDescent="0.2">
      <c r="B65" s="21"/>
      <c r="C65" s="209"/>
      <c r="D65" s="218"/>
      <c r="E65" s="171"/>
      <c r="F65" s="172"/>
      <c r="G65" s="115" t="s">
        <v>51</v>
      </c>
      <c r="H65" s="80"/>
      <c r="I65" s="133" t="s">
        <v>293</v>
      </c>
      <c r="J65" s="11"/>
    </row>
    <row r="66" spans="2:10" ht="63" customHeight="1" x14ac:dyDescent="0.2">
      <c r="B66" s="21"/>
      <c r="C66" s="209"/>
      <c r="D66" s="218"/>
      <c r="E66" s="171"/>
      <c r="F66" s="172"/>
      <c r="G66" s="115" t="s">
        <v>151</v>
      </c>
      <c r="H66" s="80"/>
      <c r="I66" s="133" t="s">
        <v>294</v>
      </c>
      <c r="J66" s="11"/>
    </row>
    <row r="67" spans="2:10" ht="56" x14ac:dyDescent="0.2">
      <c r="B67" s="21"/>
      <c r="C67" s="209"/>
      <c r="D67" s="218"/>
      <c r="E67" s="171"/>
      <c r="F67" s="172"/>
      <c r="G67" s="115" t="s">
        <v>110</v>
      </c>
      <c r="H67" s="80"/>
      <c r="I67" s="133" t="s">
        <v>295</v>
      </c>
      <c r="J67" s="11"/>
    </row>
    <row r="68" spans="2:10" ht="57" thickBot="1" x14ac:dyDescent="0.25">
      <c r="B68" s="21"/>
      <c r="C68" s="210"/>
      <c r="D68" s="219"/>
      <c r="E68" s="220"/>
      <c r="F68" s="224"/>
      <c r="G68" s="121" t="s">
        <v>229</v>
      </c>
      <c r="H68" s="77"/>
      <c r="I68" s="136" t="s">
        <v>296</v>
      </c>
      <c r="J68" s="11"/>
    </row>
    <row r="69" spans="2:10" ht="168" x14ac:dyDescent="0.2">
      <c r="B69" s="21"/>
      <c r="C69" s="211" t="s">
        <v>44</v>
      </c>
      <c r="D69" s="221">
        <f>(((F69+F80+F83)/3)+F90)/2</f>
        <v>2.2222222222222223</v>
      </c>
      <c r="E69" s="213" t="s">
        <v>53</v>
      </c>
      <c r="F69" s="222">
        <f>(H69+H70+H72+H73+H75+H78)/6</f>
        <v>13.333333333333334</v>
      </c>
      <c r="G69" s="122" t="s">
        <v>171</v>
      </c>
      <c r="H69" s="79"/>
      <c r="I69" s="137" t="s">
        <v>297</v>
      </c>
      <c r="J69" s="11"/>
    </row>
    <row r="70" spans="2:10" ht="84" x14ac:dyDescent="0.2">
      <c r="B70" s="21"/>
      <c r="C70" s="209"/>
      <c r="D70" s="215"/>
      <c r="E70" s="171"/>
      <c r="F70" s="172"/>
      <c r="G70" s="115" t="s">
        <v>152</v>
      </c>
      <c r="H70" s="188">
        <v>50</v>
      </c>
      <c r="I70" s="187" t="s">
        <v>298</v>
      </c>
      <c r="J70" s="11"/>
    </row>
    <row r="71" spans="2:10" ht="156.5" customHeight="1" x14ac:dyDescent="0.2">
      <c r="B71" s="21"/>
      <c r="C71" s="209"/>
      <c r="D71" s="215"/>
      <c r="E71" s="171"/>
      <c r="F71" s="172"/>
      <c r="G71" s="115" t="s">
        <v>172</v>
      </c>
      <c r="H71" s="188"/>
      <c r="I71" s="187"/>
      <c r="J71" s="11"/>
    </row>
    <row r="72" spans="2:10" ht="188.5" customHeight="1" x14ac:dyDescent="0.2">
      <c r="B72" s="21"/>
      <c r="C72" s="209"/>
      <c r="D72" s="215"/>
      <c r="E72" s="171"/>
      <c r="F72" s="172"/>
      <c r="G72" s="115" t="s">
        <v>119</v>
      </c>
      <c r="H72" s="80"/>
      <c r="I72" s="133" t="s">
        <v>299</v>
      </c>
      <c r="J72" s="11"/>
    </row>
    <row r="73" spans="2:10" ht="195" customHeight="1" x14ac:dyDescent="0.2">
      <c r="B73" s="21"/>
      <c r="C73" s="209"/>
      <c r="D73" s="215"/>
      <c r="E73" s="171"/>
      <c r="F73" s="172"/>
      <c r="G73" s="115" t="s">
        <v>173</v>
      </c>
      <c r="H73" s="188">
        <v>30</v>
      </c>
      <c r="I73" s="187" t="s">
        <v>300</v>
      </c>
      <c r="J73" s="11"/>
    </row>
    <row r="74" spans="2:10" ht="193" customHeight="1" x14ac:dyDescent="0.2">
      <c r="B74" s="21"/>
      <c r="C74" s="209"/>
      <c r="D74" s="215"/>
      <c r="E74" s="171"/>
      <c r="F74" s="172"/>
      <c r="G74" s="115" t="s">
        <v>134</v>
      </c>
      <c r="H74" s="188"/>
      <c r="I74" s="187"/>
      <c r="J74" s="11"/>
    </row>
    <row r="75" spans="2:10" ht="181.5" customHeight="1" x14ac:dyDescent="0.2">
      <c r="B75" s="21"/>
      <c r="C75" s="209"/>
      <c r="D75" s="215"/>
      <c r="E75" s="171"/>
      <c r="F75" s="172"/>
      <c r="G75" s="115" t="s">
        <v>153</v>
      </c>
      <c r="H75" s="188"/>
      <c r="I75" s="187" t="s">
        <v>301</v>
      </c>
      <c r="J75" s="11"/>
    </row>
    <row r="76" spans="2:10" ht="133" customHeight="1" x14ac:dyDescent="0.2">
      <c r="B76" s="21"/>
      <c r="C76" s="209"/>
      <c r="D76" s="215"/>
      <c r="E76" s="171"/>
      <c r="F76" s="172"/>
      <c r="G76" s="115" t="s">
        <v>135</v>
      </c>
      <c r="H76" s="188"/>
      <c r="I76" s="187"/>
      <c r="J76" s="11"/>
    </row>
    <row r="77" spans="2:10" ht="130" customHeight="1" x14ac:dyDescent="0.2">
      <c r="B77" s="21"/>
      <c r="C77" s="209"/>
      <c r="D77" s="215"/>
      <c r="E77" s="171"/>
      <c r="F77" s="172"/>
      <c r="G77" s="115" t="s">
        <v>230</v>
      </c>
      <c r="H77" s="188"/>
      <c r="I77" s="187"/>
      <c r="J77" s="11"/>
    </row>
    <row r="78" spans="2:10" ht="123" customHeight="1" x14ac:dyDescent="0.2">
      <c r="B78" s="21"/>
      <c r="C78" s="209"/>
      <c r="D78" s="215"/>
      <c r="E78" s="171"/>
      <c r="F78" s="172"/>
      <c r="G78" s="125" t="s">
        <v>154</v>
      </c>
      <c r="H78" s="188"/>
      <c r="I78" s="187" t="s">
        <v>302</v>
      </c>
      <c r="J78" s="11"/>
    </row>
    <row r="79" spans="2:10" ht="148.5" customHeight="1" x14ac:dyDescent="0.2">
      <c r="B79" s="21"/>
      <c r="C79" s="209"/>
      <c r="D79" s="215"/>
      <c r="E79" s="171"/>
      <c r="F79" s="172"/>
      <c r="G79" s="126" t="s">
        <v>174</v>
      </c>
      <c r="H79" s="189"/>
      <c r="I79" s="190"/>
      <c r="J79" s="11"/>
    </row>
    <row r="80" spans="2:10" ht="186.75" customHeight="1" x14ac:dyDescent="0.2">
      <c r="B80" s="21"/>
      <c r="C80" s="209"/>
      <c r="D80" s="215"/>
      <c r="E80" s="171" t="s">
        <v>67</v>
      </c>
      <c r="F80" s="172">
        <f>(H80+H81+H82)/3</f>
        <v>0</v>
      </c>
      <c r="G80" s="120" t="s">
        <v>136</v>
      </c>
      <c r="H80" s="74"/>
      <c r="I80" s="135" t="s">
        <v>231</v>
      </c>
      <c r="J80" s="11"/>
    </row>
    <row r="81" spans="2:10" ht="311.5" customHeight="1" x14ac:dyDescent="0.2">
      <c r="B81" s="21"/>
      <c r="C81" s="209"/>
      <c r="D81" s="215"/>
      <c r="E81" s="171"/>
      <c r="F81" s="172"/>
      <c r="G81" s="125" t="s">
        <v>175</v>
      </c>
      <c r="H81" s="80"/>
      <c r="I81" s="133" t="s">
        <v>303</v>
      </c>
      <c r="J81" s="11"/>
    </row>
    <row r="82" spans="2:10" ht="201" customHeight="1" x14ac:dyDescent="0.2">
      <c r="B82" s="21"/>
      <c r="C82" s="209"/>
      <c r="D82" s="215"/>
      <c r="E82" s="171"/>
      <c r="F82" s="172"/>
      <c r="G82" s="127" t="s">
        <v>176</v>
      </c>
      <c r="H82" s="76"/>
      <c r="I82" s="127" t="s">
        <v>232</v>
      </c>
      <c r="J82" s="11"/>
    </row>
    <row r="83" spans="2:10" ht="84" customHeight="1" x14ac:dyDescent="0.2">
      <c r="B83" s="21"/>
      <c r="C83" s="209"/>
      <c r="D83" s="215"/>
      <c r="E83" s="171" t="s">
        <v>188</v>
      </c>
      <c r="F83" s="172">
        <f>(H83+H87)/2</f>
        <v>0</v>
      </c>
      <c r="G83" s="169" t="s">
        <v>177</v>
      </c>
      <c r="H83" s="181"/>
      <c r="I83" s="184" t="s">
        <v>304</v>
      </c>
      <c r="J83" s="11"/>
    </row>
    <row r="84" spans="2:10" ht="72" customHeight="1" x14ac:dyDescent="0.2">
      <c r="B84" s="21"/>
      <c r="C84" s="209"/>
      <c r="D84" s="215"/>
      <c r="E84" s="171"/>
      <c r="F84" s="172"/>
      <c r="G84" s="170"/>
      <c r="H84" s="182"/>
      <c r="I84" s="185"/>
      <c r="J84" s="11"/>
    </row>
    <row r="85" spans="2:10" ht="70" customHeight="1" x14ac:dyDescent="0.2">
      <c r="B85" s="21"/>
      <c r="C85" s="209"/>
      <c r="D85" s="215"/>
      <c r="E85" s="171"/>
      <c r="F85" s="172"/>
      <c r="G85" s="170"/>
      <c r="H85" s="182"/>
      <c r="I85" s="185"/>
      <c r="J85" s="11"/>
    </row>
    <row r="86" spans="2:10" ht="95.5" customHeight="1" x14ac:dyDescent="0.2">
      <c r="B86" s="21"/>
      <c r="C86" s="209"/>
      <c r="D86" s="215"/>
      <c r="E86" s="171"/>
      <c r="F86" s="172"/>
      <c r="G86" s="170"/>
      <c r="H86" s="182"/>
      <c r="I86" s="185"/>
      <c r="J86" s="11"/>
    </row>
    <row r="87" spans="2:10" ht="164" customHeight="1" x14ac:dyDescent="0.2">
      <c r="B87" s="21"/>
      <c r="C87" s="209"/>
      <c r="D87" s="215"/>
      <c r="E87" s="171"/>
      <c r="F87" s="172"/>
      <c r="G87" s="167" t="s">
        <v>233</v>
      </c>
      <c r="H87" s="182"/>
      <c r="I87" s="185" t="s">
        <v>305</v>
      </c>
      <c r="J87" s="11"/>
    </row>
    <row r="88" spans="2:10" ht="61.5" customHeight="1" x14ac:dyDescent="0.2">
      <c r="B88" s="21"/>
      <c r="C88" s="209"/>
      <c r="D88" s="215"/>
      <c r="E88" s="171"/>
      <c r="F88" s="172"/>
      <c r="G88" s="167"/>
      <c r="H88" s="182"/>
      <c r="I88" s="185"/>
      <c r="J88" s="11"/>
    </row>
    <row r="89" spans="2:10" ht="104.5" customHeight="1" x14ac:dyDescent="0.2">
      <c r="B89" s="21"/>
      <c r="C89" s="209"/>
      <c r="D89" s="215"/>
      <c r="E89" s="171"/>
      <c r="F89" s="172"/>
      <c r="G89" s="168"/>
      <c r="H89" s="183"/>
      <c r="I89" s="186"/>
      <c r="J89" s="11"/>
    </row>
    <row r="90" spans="2:10" ht="140" x14ac:dyDescent="0.2">
      <c r="B90" s="21"/>
      <c r="C90" s="209"/>
      <c r="D90" s="215"/>
      <c r="E90" s="171" t="s">
        <v>111</v>
      </c>
      <c r="F90" s="172">
        <f>(H90+H91+H92)/3</f>
        <v>0</v>
      </c>
      <c r="G90" s="128" t="s">
        <v>122</v>
      </c>
      <c r="H90" s="83"/>
      <c r="I90" s="138" t="s">
        <v>306</v>
      </c>
      <c r="J90" s="11"/>
    </row>
    <row r="91" spans="2:10" ht="130.5" customHeight="1" x14ac:dyDescent="0.2">
      <c r="B91" s="21"/>
      <c r="C91" s="209"/>
      <c r="D91" s="215"/>
      <c r="E91" s="171"/>
      <c r="F91" s="172"/>
      <c r="G91" s="129" t="s">
        <v>125</v>
      </c>
      <c r="H91" s="84"/>
      <c r="I91" s="139" t="s">
        <v>307</v>
      </c>
      <c r="J91" s="11"/>
    </row>
    <row r="92" spans="2:10" ht="126" x14ac:dyDescent="0.2">
      <c r="B92" s="21"/>
      <c r="C92" s="209"/>
      <c r="D92" s="215"/>
      <c r="E92" s="171"/>
      <c r="F92" s="172"/>
      <c r="G92" s="130" t="s">
        <v>123</v>
      </c>
      <c r="H92" s="85"/>
      <c r="I92" s="140" t="s">
        <v>308</v>
      </c>
      <c r="J92" s="11"/>
    </row>
    <row r="93" spans="2:10" ht="9.75" customHeight="1" thickBot="1" x14ac:dyDescent="0.25">
      <c r="B93" s="69"/>
      <c r="C93" s="70"/>
      <c r="D93" s="70"/>
      <c r="E93" s="70"/>
      <c r="F93" s="70"/>
      <c r="G93" s="131"/>
      <c r="H93" s="70"/>
      <c r="I93" s="71"/>
      <c r="J93" s="72"/>
    </row>
    <row r="94" spans="2:10" hidden="1" x14ac:dyDescent="0.2">
      <c r="F94" s="29"/>
    </row>
    <row r="95" spans="2:10" hidden="1" x14ac:dyDescent="0.2"/>
    <row r="96" spans="2:10" hidden="1" x14ac:dyDescent="0.2"/>
    <row r="97" spans="4:4" hidden="1" x14ac:dyDescent="0.2"/>
    <row r="98" spans="4:4" hidden="1" x14ac:dyDescent="0.2"/>
    <row r="99" spans="4:4" hidden="1" x14ac:dyDescent="0.2"/>
    <row r="100" spans="4:4" hidden="1" x14ac:dyDescent="0.2"/>
    <row r="101" spans="4:4" hidden="1" x14ac:dyDescent="0.2"/>
    <row r="102" spans="4:4" hidden="1" x14ac:dyDescent="0.2">
      <c r="D102" s="29"/>
    </row>
    <row r="103" spans="4:4" x14ac:dyDescent="0.2"/>
    <row r="104" spans="4:4" x14ac:dyDescent="0.2"/>
    <row r="105" spans="4:4" x14ac:dyDescent="0.2"/>
    <row r="106" spans="4:4" x14ac:dyDescent="0.2"/>
    <row r="107" spans="4:4" x14ac:dyDescent="0.2"/>
    <row r="108" spans="4:4" x14ac:dyDescent="0.2"/>
    <row r="109" spans="4:4" x14ac:dyDescent="0.2"/>
    <row r="110" spans="4:4" x14ac:dyDescent="0.2"/>
    <row r="111" spans="4:4" x14ac:dyDescent="0.2"/>
    <row r="112" spans="4:4"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protectedRanges>
    <protectedRange sqref="H74 H75:I92 H11:I73" name="Simulado"/>
    <protectedRange sqref="F10 F69:F92 F12:F26 F28:F67" name="Actual"/>
  </protectedRanges>
  <autoFilter ref="C8:I92" xr:uid="{00000000-0009-0000-0000-000002000000}"/>
  <mergeCells count="7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H11:H12"/>
    <mergeCell ref="H61:H62"/>
    <mergeCell ref="I61:I62"/>
    <mergeCell ref="I11:I12"/>
    <mergeCell ref="H70:H71"/>
    <mergeCell ref="I70:I71"/>
    <mergeCell ref="C3:I3"/>
    <mergeCell ref="H8:H9"/>
    <mergeCell ref="I8:I9"/>
    <mergeCell ref="C5:F5"/>
    <mergeCell ref="C6:F6"/>
    <mergeCell ref="G5:I5"/>
    <mergeCell ref="C8:C9"/>
    <mergeCell ref="D8:D9"/>
    <mergeCell ref="E8:E9"/>
    <mergeCell ref="F8:F9"/>
    <mergeCell ref="G6:I6"/>
    <mergeCell ref="G8:G9"/>
    <mergeCell ref="H83:H86"/>
    <mergeCell ref="H87:H89"/>
    <mergeCell ref="I83:I86"/>
    <mergeCell ref="I87:I89"/>
    <mergeCell ref="I73:I74"/>
    <mergeCell ref="H75:H77"/>
    <mergeCell ref="I75:I77"/>
    <mergeCell ref="H78:H79"/>
    <mergeCell ref="I78:I79"/>
    <mergeCell ref="H73:H74"/>
    <mergeCell ref="E18:E21"/>
    <mergeCell ref="E10:E15"/>
    <mergeCell ref="F10:F15"/>
    <mergeCell ref="G87:G89"/>
    <mergeCell ref="G83:G86"/>
    <mergeCell ref="E42:E45"/>
    <mergeCell ref="E59:E62"/>
    <mergeCell ref="F59:F62"/>
    <mergeCell ref="F38:F41"/>
    <mergeCell ref="F29:F30"/>
    <mergeCell ref="F31:F32"/>
    <mergeCell ref="E26:E28"/>
    <mergeCell ref="F26:F28"/>
  </mergeCells>
  <conditionalFormatting sqref="H63:H70 H72:H73 H75 H78 H80:H83 H87 H90:H92 H13:H61">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H10:H92">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F10:F92">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30" operator="between">
      <formula>0.1</formula>
      <formula>20.4</formula>
    </cfRule>
  </conditionalFormatting>
  <conditionalFormatting sqref="D10:D92">
    <cfRule type="cellIs" dxfId="19" priority="10" operator="between">
      <formula>0.1</formula>
      <formula>20.4</formula>
    </cfRule>
    <cfRule type="cellIs" dxfId="18" priority="26" operator="between">
      <formula>80.5</formula>
      <formula>100</formula>
    </cfRule>
    <cfRule type="cellIs" dxfId="17" priority="27" operator="between">
      <formula>60.5</formula>
      <formula>80.4</formula>
    </cfRule>
    <cfRule type="cellIs" dxfId="16" priority="28" operator="between">
      <formula>40.5</formula>
      <formula>60.4</formula>
    </cfRule>
    <cfRule type="cellIs" dxfId="15" priority="29" operator="between">
      <formula>20.5</formula>
      <formula>40.4</formula>
    </cfRule>
  </conditionalFormatting>
  <conditionalFormatting sqref="G6:I6">
    <cfRule type="cellIs" dxfId="14" priority="1" operator="between">
      <formula>80.5</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0.1</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90:H92 H59:H61 H63:H70 H72:H73 H75 H78 H80:H83 H87 H13:H58" xr:uid="{00000000-0002-0000-0200-000001000000}">
      <formula1>0</formula1>
      <formula2>100</formula2>
    </dataValidation>
    <dataValidation type="whole" operator="equal" allowBlank="1" showInputMessage="1" showErrorMessage="1" errorTitle="ERROR" error="ERROR. NO DEBE DILIGENCIAR ESTA CELDA" sqref="F10:F92" xr:uid="{00000000-0002-0000-0200-000002000000}">
      <formula1>7777777777777770000</formula1>
    </dataValidation>
    <dataValidation type="whole" operator="equal" allowBlank="1" showInputMessage="1" showErrorMessage="1" errorTitle="ERROR" error="ERROR. NO DEBE DILIGENCIAR ESTA CELDA" sqref="D10:D92" xr:uid="{00000000-0002-0000-0200-000003000000}">
      <formula1>7777777777777770</formula1>
    </dataValidation>
    <dataValidation type="decimal" operator="equal" allowBlank="1" showInputMessage="1" showErrorMessage="1" error="ERROR, NO DEBE DILIGENCIAR ESTA CELDA_x000a_" sqref="G6:I6" xr:uid="{00000000-0002-0000-0200-000004000000}">
      <formula1>0.9999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6"/>
  <sheetViews>
    <sheetView showGridLines="0" topLeftCell="A132" zoomScale="90" zoomScaleNormal="90" zoomScalePageLayoutView="80" workbookViewId="0">
      <selection activeCell="C3" sqref="C3:T3"/>
    </sheetView>
  </sheetViews>
  <sheetFormatPr baseColWidth="10" defaultColWidth="0" defaultRowHeight="14" zeroHeight="1" x14ac:dyDescent="0.15"/>
  <cols>
    <col min="1" max="1" width="0.83203125" style="33" customWidth="1"/>
    <col min="2" max="2" width="1.5" style="33" customWidth="1"/>
    <col min="3" max="20" width="11.5" style="33" customWidth="1"/>
    <col min="21" max="21" width="1" style="33" customWidth="1"/>
    <col min="22" max="22" width="3.83203125" style="33" customWidth="1"/>
    <col min="23" max="16384" width="11.5" style="33" hidden="1"/>
  </cols>
  <sheetData>
    <row r="1" spans="2:21" ht="10.5" customHeight="1" thickBot="1" x14ac:dyDescent="0.2"/>
    <row r="2" spans="2:21" ht="92.25" customHeight="1" x14ac:dyDescent="0.15">
      <c r="B2" s="30"/>
      <c r="C2" s="31"/>
      <c r="D2" s="31"/>
      <c r="E2" s="31"/>
      <c r="F2" s="31"/>
      <c r="G2" s="31"/>
      <c r="H2" s="31"/>
      <c r="I2" s="31"/>
      <c r="J2" s="31"/>
      <c r="K2" s="31"/>
      <c r="L2" s="31"/>
      <c r="M2" s="31"/>
      <c r="N2" s="31"/>
      <c r="O2" s="31"/>
      <c r="P2" s="31"/>
      <c r="Q2" s="31"/>
      <c r="R2" s="31"/>
      <c r="S2" s="31"/>
      <c r="T2" s="31"/>
      <c r="U2" s="32"/>
    </row>
    <row r="3" spans="2:21" ht="25" x14ac:dyDescent="0.15">
      <c r="B3" s="34"/>
      <c r="C3" s="149" t="s">
        <v>237</v>
      </c>
      <c r="D3" s="150"/>
      <c r="E3" s="150"/>
      <c r="F3" s="150"/>
      <c r="G3" s="150"/>
      <c r="H3" s="150"/>
      <c r="I3" s="150"/>
      <c r="J3" s="150"/>
      <c r="K3" s="150"/>
      <c r="L3" s="150"/>
      <c r="M3" s="150"/>
      <c r="N3" s="150"/>
      <c r="O3" s="150"/>
      <c r="P3" s="150"/>
      <c r="Q3" s="150"/>
      <c r="R3" s="150"/>
      <c r="S3" s="150"/>
      <c r="T3" s="150"/>
      <c r="U3" s="35"/>
    </row>
    <row r="4" spans="2:21" ht="6.75" customHeight="1" x14ac:dyDescent="0.15">
      <c r="B4" s="34"/>
      <c r="C4" s="36"/>
      <c r="D4" s="36"/>
      <c r="E4" s="36"/>
      <c r="F4" s="36"/>
      <c r="G4" s="36"/>
      <c r="H4" s="36"/>
      <c r="I4" s="36"/>
      <c r="J4" s="36"/>
      <c r="K4" s="36"/>
      <c r="L4" s="36"/>
      <c r="M4" s="36"/>
      <c r="N4" s="36"/>
      <c r="O4" s="36"/>
      <c r="P4" s="36"/>
      <c r="Q4" s="36"/>
      <c r="R4" s="36"/>
      <c r="S4" s="36"/>
      <c r="T4" s="36"/>
      <c r="U4" s="35"/>
    </row>
    <row r="5" spans="2:21" x14ac:dyDescent="0.15">
      <c r="B5" s="34"/>
      <c r="C5" s="36"/>
      <c r="D5" s="36"/>
      <c r="E5" s="36"/>
      <c r="F5" s="36"/>
      <c r="G5" s="36"/>
      <c r="H5" s="36"/>
      <c r="I5" s="36"/>
      <c r="J5" s="36"/>
      <c r="K5" s="36"/>
      <c r="L5" s="36"/>
      <c r="M5" s="36"/>
      <c r="N5" s="36"/>
      <c r="O5" s="36"/>
      <c r="P5" s="36"/>
      <c r="Q5" s="36"/>
      <c r="R5" s="36"/>
      <c r="S5" s="36"/>
      <c r="T5" s="36"/>
      <c r="U5" s="35"/>
    </row>
    <row r="6" spans="2:21" ht="18" customHeight="1" x14ac:dyDescent="0.2">
      <c r="B6" s="34"/>
      <c r="C6" s="141" t="s">
        <v>42</v>
      </c>
      <c r="D6" s="63"/>
      <c r="E6" s="64"/>
      <c r="F6" s="64"/>
      <c r="G6" s="64"/>
      <c r="H6" s="64"/>
      <c r="I6" s="63"/>
      <c r="J6" s="63"/>
      <c r="K6" s="63"/>
      <c r="L6" s="64"/>
      <c r="M6" s="64"/>
      <c r="N6" s="64"/>
      <c r="O6" s="64"/>
      <c r="P6" s="64"/>
      <c r="Q6" s="64"/>
      <c r="R6" s="64"/>
      <c r="S6" s="64"/>
      <c r="T6" s="64"/>
      <c r="U6" s="35"/>
    </row>
    <row r="7" spans="2:21" x14ac:dyDescent="0.15">
      <c r="B7" s="34"/>
      <c r="E7" s="36"/>
      <c r="F7" s="36"/>
      <c r="G7" s="36"/>
      <c r="H7" s="36"/>
      <c r="L7" s="36"/>
      <c r="M7" s="36"/>
      <c r="N7" s="36"/>
      <c r="O7" s="36"/>
      <c r="P7" s="36"/>
      <c r="Q7" s="36"/>
      <c r="R7" s="36"/>
      <c r="S7" s="36"/>
      <c r="T7" s="36"/>
      <c r="U7" s="35"/>
    </row>
    <row r="8" spans="2:21" x14ac:dyDescent="0.15">
      <c r="B8" s="34"/>
      <c r="E8" s="36"/>
      <c r="F8" s="36"/>
      <c r="G8" s="36"/>
      <c r="H8" s="36"/>
      <c r="L8" s="36"/>
      <c r="M8" s="36"/>
      <c r="N8" s="36"/>
      <c r="O8" s="36"/>
      <c r="P8" s="36"/>
      <c r="Q8" s="36"/>
      <c r="R8" s="36"/>
      <c r="S8" s="36"/>
      <c r="T8" s="36"/>
      <c r="U8" s="35"/>
    </row>
    <row r="9" spans="2:21" x14ac:dyDescent="0.15">
      <c r="B9" s="34"/>
      <c r="E9" s="36"/>
      <c r="F9" s="36"/>
      <c r="G9" s="36"/>
      <c r="H9" s="36"/>
      <c r="I9" s="36"/>
      <c r="L9" s="36"/>
      <c r="M9" s="36"/>
      <c r="N9" s="36"/>
      <c r="O9" s="36"/>
      <c r="P9" s="36"/>
      <c r="Q9" s="36"/>
      <c r="R9" s="36"/>
      <c r="S9" s="36"/>
      <c r="T9" s="36"/>
      <c r="U9" s="35"/>
    </row>
    <row r="10" spans="2:21" x14ac:dyDescent="0.15">
      <c r="B10" s="34"/>
      <c r="C10" s="36"/>
      <c r="D10" s="36"/>
      <c r="E10" s="36"/>
      <c r="F10" s="36"/>
      <c r="G10" s="36"/>
      <c r="H10" s="36"/>
      <c r="J10" s="36"/>
      <c r="K10" s="36"/>
      <c r="L10" s="36"/>
      <c r="M10" s="36"/>
      <c r="N10" s="36"/>
      <c r="O10" s="36"/>
      <c r="P10" s="36"/>
      <c r="Q10" s="36"/>
      <c r="R10" s="36"/>
      <c r="S10" s="36"/>
      <c r="T10" s="36"/>
      <c r="U10" s="35"/>
    </row>
    <row r="11" spans="2:21" x14ac:dyDescent="0.15">
      <c r="B11" s="34"/>
      <c r="C11" s="36"/>
      <c r="D11" s="36"/>
      <c r="E11" s="36"/>
      <c r="F11" s="36"/>
      <c r="G11" s="36"/>
      <c r="H11" s="36"/>
      <c r="I11" s="36"/>
      <c r="J11" s="36" t="s">
        <v>12</v>
      </c>
      <c r="K11" s="36" t="s">
        <v>11</v>
      </c>
      <c r="L11" s="36"/>
      <c r="M11" s="36"/>
      <c r="N11" s="36"/>
      <c r="O11" s="36"/>
      <c r="P11" s="36"/>
      <c r="Q11" s="36"/>
      <c r="R11" s="36"/>
      <c r="S11" s="36"/>
      <c r="T11" s="36"/>
      <c r="U11" s="35"/>
    </row>
    <row r="12" spans="2:21" x14ac:dyDescent="0.15">
      <c r="B12" s="34"/>
      <c r="C12" s="36"/>
      <c r="D12" s="36"/>
      <c r="E12" s="36"/>
      <c r="F12" s="36"/>
      <c r="G12" s="36"/>
      <c r="H12" s="36"/>
      <c r="I12" s="36" t="str">
        <f>+Inicio!C5</f>
        <v>POLÍTICA GOBIERNO DIGITAL (ANTES GOBIERNO EN LÍNEA)</v>
      </c>
      <c r="J12" s="36">
        <v>100</v>
      </c>
      <c r="K12" s="37">
        <f>+Autodiagnóstico!G6</f>
        <v>6.5952380952380949</v>
      </c>
      <c r="L12" s="36"/>
      <c r="M12" s="36"/>
      <c r="N12" s="36"/>
      <c r="O12" s="36"/>
      <c r="P12" s="36"/>
      <c r="Q12" s="36"/>
      <c r="R12" s="36"/>
      <c r="S12" s="36"/>
      <c r="T12" s="36"/>
      <c r="U12" s="35"/>
    </row>
    <row r="13" spans="2:21" x14ac:dyDescent="0.15">
      <c r="B13" s="34"/>
      <c r="C13" s="36"/>
      <c r="D13" s="36"/>
      <c r="E13" s="36"/>
      <c r="F13" s="36"/>
      <c r="G13" s="36"/>
      <c r="H13" s="36"/>
      <c r="I13" s="36"/>
      <c r="K13" s="36"/>
      <c r="L13" s="36"/>
      <c r="M13" s="36"/>
      <c r="N13" s="36"/>
      <c r="O13" s="36"/>
      <c r="P13" s="36"/>
      <c r="Q13" s="36"/>
      <c r="R13" s="36"/>
      <c r="S13" s="36"/>
      <c r="T13" s="36"/>
      <c r="U13" s="35"/>
    </row>
    <row r="14" spans="2:21" x14ac:dyDescent="0.15">
      <c r="B14" s="34"/>
      <c r="C14" s="36"/>
      <c r="D14" s="36"/>
      <c r="E14" s="36"/>
      <c r="F14" s="36"/>
      <c r="G14" s="36"/>
      <c r="H14" s="36"/>
      <c r="I14" s="36"/>
      <c r="J14" s="36"/>
      <c r="K14" s="36"/>
      <c r="L14" s="36"/>
      <c r="M14" s="36"/>
      <c r="N14" s="36"/>
      <c r="O14" s="36"/>
      <c r="P14" s="36"/>
      <c r="Q14" s="36"/>
      <c r="R14" s="36"/>
      <c r="S14" s="36"/>
      <c r="T14" s="36"/>
      <c r="U14" s="35"/>
    </row>
    <row r="15" spans="2:21" x14ac:dyDescent="0.15">
      <c r="B15" s="34"/>
      <c r="C15" s="36"/>
      <c r="D15" s="36"/>
      <c r="E15" s="36"/>
      <c r="F15" s="36"/>
      <c r="G15" s="36"/>
      <c r="H15" s="36"/>
      <c r="I15" s="36"/>
      <c r="J15" s="36"/>
      <c r="K15" s="36"/>
      <c r="L15" s="36"/>
      <c r="M15" s="36"/>
      <c r="N15" s="36"/>
      <c r="O15" s="36"/>
      <c r="P15" s="36"/>
      <c r="Q15" s="36"/>
      <c r="R15" s="36"/>
      <c r="S15" s="36"/>
      <c r="T15" s="36"/>
      <c r="U15" s="35"/>
    </row>
    <row r="16" spans="2:21" x14ac:dyDescent="0.15">
      <c r="B16" s="34"/>
      <c r="C16" s="36"/>
      <c r="D16" s="36"/>
      <c r="E16" s="36"/>
      <c r="F16" s="36"/>
      <c r="G16" s="36"/>
      <c r="H16" s="36"/>
      <c r="I16" s="36"/>
      <c r="J16" s="36"/>
      <c r="K16" s="36"/>
      <c r="L16" s="36"/>
      <c r="M16" s="36"/>
      <c r="N16" s="36"/>
      <c r="O16" s="36"/>
      <c r="P16" s="36"/>
      <c r="Q16" s="36"/>
      <c r="R16" s="36"/>
      <c r="S16" s="36"/>
      <c r="T16" s="36"/>
      <c r="U16" s="35"/>
    </row>
    <row r="17" spans="2:21" x14ac:dyDescent="0.15">
      <c r="B17" s="34"/>
      <c r="C17" s="36"/>
      <c r="D17" s="36"/>
      <c r="E17" s="36"/>
      <c r="F17" s="36"/>
      <c r="G17" s="36"/>
      <c r="H17" s="36"/>
      <c r="I17" s="36"/>
      <c r="J17" s="36"/>
      <c r="K17" s="36"/>
      <c r="L17" s="36"/>
      <c r="M17" s="36"/>
      <c r="N17" s="36"/>
      <c r="O17" s="36"/>
      <c r="P17" s="36"/>
      <c r="Q17" s="36"/>
      <c r="R17" s="36"/>
      <c r="S17" s="36"/>
      <c r="T17" s="36"/>
      <c r="U17" s="35"/>
    </row>
    <row r="18" spans="2:21" x14ac:dyDescent="0.15">
      <c r="B18" s="34"/>
      <c r="C18" s="36"/>
      <c r="D18" s="36"/>
      <c r="E18" s="36"/>
      <c r="F18" s="36"/>
      <c r="G18" s="36"/>
      <c r="H18" s="36"/>
      <c r="I18" s="36"/>
      <c r="J18" s="36"/>
      <c r="K18" s="36"/>
      <c r="L18" s="36"/>
      <c r="M18" s="36"/>
      <c r="N18" s="36"/>
      <c r="O18" s="36"/>
      <c r="P18" s="36"/>
      <c r="Q18" s="36"/>
      <c r="R18" s="36"/>
      <c r="S18" s="36"/>
      <c r="T18" s="36"/>
      <c r="U18" s="35"/>
    </row>
    <row r="19" spans="2:21" x14ac:dyDescent="0.15">
      <c r="B19" s="34"/>
      <c r="C19" s="36"/>
      <c r="D19" s="36"/>
      <c r="E19" s="36"/>
      <c r="F19" s="36"/>
      <c r="G19" s="36"/>
      <c r="H19" s="36"/>
      <c r="I19" s="36"/>
      <c r="J19" s="36"/>
      <c r="K19" s="36"/>
      <c r="L19" s="36"/>
      <c r="M19" s="36"/>
      <c r="N19" s="36"/>
      <c r="O19" s="36"/>
      <c r="P19" s="36"/>
      <c r="Q19" s="36"/>
      <c r="R19" s="36"/>
      <c r="S19" s="36"/>
      <c r="T19" s="36"/>
      <c r="U19" s="35"/>
    </row>
    <row r="20" spans="2:21" x14ac:dyDescent="0.15">
      <c r="B20" s="34"/>
      <c r="C20" s="36"/>
      <c r="D20" s="36"/>
      <c r="E20" s="36"/>
      <c r="F20" s="36"/>
      <c r="G20" s="36"/>
      <c r="H20" s="36"/>
      <c r="I20" s="36"/>
      <c r="J20" s="36"/>
      <c r="K20" s="36"/>
      <c r="L20" s="36"/>
      <c r="M20" s="36"/>
      <c r="N20" s="36"/>
      <c r="O20" s="36"/>
      <c r="P20" s="36"/>
      <c r="Q20" s="36"/>
      <c r="R20" s="36"/>
      <c r="S20" s="36"/>
      <c r="T20" s="36"/>
      <c r="U20" s="35"/>
    </row>
    <row r="21" spans="2:21" x14ac:dyDescent="0.15">
      <c r="B21" s="34"/>
      <c r="C21" s="36"/>
      <c r="D21" s="36"/>
      <c r="E21" s="36"/>
      <c r="F21" s="36"/>
      <c r="G21" s="36"/>
      <c r="H21" s="36"/>
      <c r="I21" s="36"/>
      <c r="J21" s="36"/>
      <c r="K21" s="36"/>
      <c r="L21" s="36"/>
      <c r="M21" s="36"/>
      <c r="N21" s="36"/>
      <c r="O21" s="36"/>
      <c r="P21" s="36"/>
      <c r="Q21" s="36"/>
      <c r="R21" s="36"/>
      <c r="S21" s="36"/>
      <c r="T21" s="36"/>
      <c r="U21" s="35"/>
    </row>
    <row r="22" spans="2:21" x14ac:dyDescent="0.15">
      <c r="B22" s="34"/>
      <c r="C22" s="36"/>
      <c r="D22" s="36"/>
      <c r="E22" s="36"/>
      <c r="F22" s="36"/>
      <c r="G22" s="36"/>
      <c r="H22" s="36"/>
      <c r="I22" s="36"/>
      <c r="J22" s="36"/>
      <c r="K22" s="36"/>
      <c r="L22" s="36"/>
      <c r="M22" s="36"/>
      <c r="N22" s="36"/>
      <c r="O22" s="36"/>
      <c r="P22" s="36"/>
      <c r="Q22" s="36"/>
      <c r="R22" s="36"/>
      <c r="S22" s="36"/>
      <c r="T22" s="36"/>
      <c r="U22" s="35"/>
    </row>
    <row r="23" spans="2:21" x14ac:dyDescent="0.15">
      <c r="B23" s="34"/>
      <c r="C23" s="36"/>
      <c r="D23" s="36"/>
      <c r="E23" s="36"/>
      <c r="F23" s="36"/>
      <c r="G23" s="36"/>
      <c r="H23" s="36"/>
      <c r="I23" s="36"/>
      <c r="J23" s="36"/>
      <c r="K23" s="36"/>
      <c r="L23" s="36"/>
      <c r="M23" s="36"/>
      <c r="N23" s="36"/>
      <c r="O23" s="36"/>
      <c r="P23" s="36"/>
      <c r="Q23" s="36"/>
      <c r="R23" s="36"/>
      <c r="S23" s="36"/>
      <c r="T23" s="36"/>
      <c r="U23" s="35"/>
    </row>
    <row r="24" spans="2:21" x14ac:dyDescent="0.15">
      <c r="B24" s="34"/>
      <c r="C24" s="36"/>
      <c r="D24" s="36"/>
      <c r="E24" s="36"/>
      <c r="F24" s="36"/>
      <c r="G24" s="36"/>
      <c r="H24" s="36"/>
      <c r="I24" s="36"/>
      <c r="J24" s="36"/>
      <c r="K24" s="36"/>
      <c r="L24" s="36"/>
      <c r="M24" s="36"/>
      <c r="N24" s="36"/>
      <c r="O24" s="36"/>
      <c r="P24" s="36"/>
      <c r="Q24" s="36"/>
      <c r="R24" s="36"/>
      <c r="S24" s="36"/>
      <c r="T24" s="36"/>
      <c r="U24" s="35"/>
    </row>
    <row r="25" spans="2:21" x14ac:dyDescent="0.15">
      <c r="B25" s="34"/>
      <c r="C25" s="36"/>
      <c r="D25" s="36"/>
      <c r="E25" s="36"/>
      <c r="F25" s="36"/>
      <c r="G25" s="36"/>
      <c r="H25" s="36"/>
      <c r="I25" s="36"/>
      <c r="J25" s="36"/>
      <c r="K25" s="36"/>
      <c r="L25" s="36"/>
      <c r="M25" s="36"/>
      <c r="N25" s="36"/>
      <c r="O25" s="36"/>
      <c r="P25" s="36"/>
      <c r="Q25" s="36"/>
      <c r="R25" s="36"/>
      <c r="S25" s="36"/>
      <c r="T25" s="36"/>
      <c r="U25" s="35"/>
    </row>
    <row r="26" spans="2:21" x14ac:dyDescent="0.15">
      <c r="B26" s="34"/>
      <c r="C26" s="36"/>
      <c r="D26" s="36"/>
      <c r="E26" s="36"/>
      <c r="F26" s="36"/>
      <c r="G26" s="36"/>
      <c r="H26" s="36"/>
      <c r="I26" s="36"/>
      <c r="J26" s="36"/>
      <c r="K26" s="36"/>
      <c r="L26" s="36"/>
      <c r="M26" s="36"/>
      <c r="N26" s="36"/>
      <c r="O26" s="36"/>
      <c r="P26" s="36"/>
      <c r="Q26" s="36"/>
      <c r="R26" s="36"/>
      <c r="S26" s="36"/>
      <c r="T26" s="36"/>
      <c r="U26" s="35"/>
    </row>
    <row r="27" spans="2:21" x14ac:dyDescent="0.15">
      <c r="B27" s="34"/>
      <c r="C27" s="36"/>
      <c r="D27" s="36"/>
      <c r="E27" s="36"/>
      <c r="F27" s="36"/>
      <c r="G27" s="36"/>
      <c r="H27" s="36"/>
      <c r="I27" s="36"/>
      <c r="J27" s="36"/>
      <c r="K27" s="36"/>
      <c r="L27" s="36"/>
      <c r="M27" s="36"/>
      <c r="N27" s="36"/>
      <c r="O27" s="36"/>
      <c r="P27" s="36"/>
      <c r="Q27" s="36"/>
      <c r="R27" s="36"/>
      <c r="S27" s="36"/>
      <c r="T27" s="36"/>
      <c r="U27" s="35"/>
    </row>
    <row r="28" spans="2:21" ht="18" customHeight="1" x14ac:dyDescent="0.2">
      <c r="B28" s="34"/>
      <c r="C28" s="141" t="s">
        <v>179</v>
      </c>
      <c r="D28" s="63"/>
      <c r="E28" s="64"/>
      <c r="F28" s="64"/>
      <c r="G28" s="64"/>
      <c r="H28" s="64"/>
      <c r="I28" s="63"/>
      <c r="J28" s="63"/>
      <c r="K28" s="63"/>
      <c r="L28" s="64"/>
      <c r="M28" s="64"/>
      <c r="N28" s="64"/>
      <c r="O28" s="64"/>
      <c r="P28" s="64"/>
      <c r="Q28" s="64"/>
      <c r="R28" s="64"/>
      <c r="S28" s="64"/>
      <c r="T28" s="64"/>
      <c r="U28" s="35"/>
    </row>
    <row r="29" spans="2:21" x14ac:dyDescent="0.15">
      <c r="B29" s="34"/>
      <c r="F29" s="36"/>
      <c r="G29" s="36"/>
      <c r="H29" s="36"/>
      <c r="I29" s="36"/>
      <c r="J29" s="36"/>
      <c r="K29" s="36"/>
      <c r="L29" s="36"/>
      <c r="M29" s="36"/>
      <c r="N29" s="36"/>
      <c r="O29" s="36"/>
      <c r="P29" s="36"/>
      <c r="Q29" s="36"/>
      <c r="R29" s="36"/>
      <c r="S29" s="36"/>
      <c r="T29" s="36"/>
      <c r="U29" s="35"/>
    </row>
    <row r="30" spans="2:21" x14ac:dyDescent="0.15">
      <c r="B30" s="34"/>
      <c r="F30" s="36"/>
      <c r="G30" s="36"/>
      <c r="H30" s="36"/>
      <c r="I30" s="36"/>
      <c r="J30" s="36"/>
      <c r="K30" s="36"/>
      <c r="L30" s="36"/>
      <c r="M30" s="36"/>
      <c r="N30" s="36"/>
      <c r="O30" s="36"/>
      <c r="P30" s="36"/>
      <c r="Q30" s="36"/>
      <c r="R30" s="36"/>
      <c r="S30" s="36"/>
      <c r="T30" s="36"/>
      <c r="U30" s="35"/>
    </row>
    <row r="31" spans="2:21" x14ac:dyDescent="0.15">
      <c r="B31" s="34"/>
      <c r="F31" s="36"/>
      <c r="G31" s="36"/>
      <c r="H31" s="36"/>
      <c r="I31" s="36"/>
      <c r="J31" s="36"/>
      <c r="K31" s="36"/>
      <c r="L31" s="36"/>
      <c r="M31" s="36"/>
      <c r="N31" s="36"/>
      <c r="O31" s="36"/>
      <c r="P31" s="36"/>
      <c r="Q31" s="36"/>
      <c r="R31" s="36"/>
      <c r="S31" s="36"/>
      <c r="T31" s="36"/>
      <c r="U31" s="35"/>
    </row>
    <row r="32" spans="2:21" x14ac:dyDescent="0.15">
      <c r="B32" s="34"/>
      <c r="C32" s="36"/>
      <c r="D32" s="36"/>
      <c r="E32" s="36"/>
      <c r="F32" s="36"/>
      <c r="G32" s="36"/>
      <c r="H32" s="36"/>
      <c r="I32" s="36"/>
      <c r="J32" s="36"/>
      <c r="K32" s="36"/>
      <c r="L32" s="36"/>
      <c r="M32" s="36"/>
      <c r="N32" s="36"/>
      <c r="O32" s="36"/>
      <c r="P32" s="36"/>
      <c r="Q32" s="36"/>
      <c r="R32" s="36"/>
      <c r="S32" s="36"/>
      <c r="T32" s="36"/>
      <c r="U32" s="35"/>
    </row>
    <row r="33" spans="2:21" x14ac:dyDescent="0.15">
      <c r="B33" s="34"/>
      <c r="C33" s="36"/>
      <c r="D33" s="36"/>
      <c r="E33" s="36"/>
      <c r="F33" s="36"/>
      <c r="G33" s="36"/>
      <c r="H33" s="36"/>
      <c r="I33" s="36"/>
      <c r="J33" s="36" t="s">
        <v>8</v>
      </c>
      <c r="K33" s="36" t="s">
        <v>9</v>
      </c>
      <c r="L33" s="36" t="s">
        <v>3</v>
      </c>
      <c r="M33" s="36"/>
      <c r="N33" s="36"/>
      <c r="O33" s="36"/>
      <c r="P33" s="36"/>
      <c r="Q33" s="36"/>
      <c r="R33" s="36"/>
      <c r="S33" s="36"/>
      <c r="T33" s="36"/>
      <c r="U33" s="35"/>
    </row>
    <row r="34" spans="2:21" x14ac:dyDescent="0.15">
      <c r="B34" s="34"/>
      <c r="C34" s="36"/>
      <c r="D34" s="36"/>
      <c r="E34" s="36"/>
      <c r="F34" s="36"/>
      <c r="G34" s="36"/>
      <c r="H34" s="36"/>
      <c r="I34" s="36"/>
      <c r="J34" s="36" t="str">
        <f>+Autodiagnóstico!C10</f>
        <v xml:space="preserve">TIC para Gobierno Abierto </v>
      </c>
      <c r="K34" s="36">
        <v>100</v>
      </c>
      <c r="L34" s="37">
        <f>+Autodiagnóstico!D10</f>
        <v>7.333333333333333</v>
      </c>
      <c r="M34" s="36"/>
      <c r="N34" s="36"/>
      <c r="O34" s="36"/>
      <c r="P34" s="36"/>
      <c r="Q34" s="36"/>
      <c r="R34" s="36"/>
      <c r="S34" s="36"/>
      <c r="T34" s="36"/>
      <c r="U34" s="35"/>
    </row>
    <row r="35" spans="2:21" x14ac:dyDescent="0.15">
      <c r="B35" s="34"/>
      <c r="C35" s="36"/>
      <c r="D35" s="36"/>
      <c r="E35" s="36"/>
      <c r="F35" s="36"/>
      <c r="G35" s="36"/>
      <c r="H35" s="36"/>
      <c r="I35" s="36"/>
      <c r="J35" s="36" t="str">
        <f>+Autodiagnóstico!C22</f>
        <v xml:space="preserve">TIC para Servicios </v>
      </c>
      <c r="K35" s="36">
        <v>100</v>
      </c>
      <c r="L35" s="37">
        <f>+Autodiagnóstico!D22</f>
        <v>14.444444444444445</v>
      </c>
      <c r="M35" s="36"/>
      <c r="N35" s="36"/>
      <c r="O35" s="36"/>
      <c r="P35" s="36"/>
      <c r="Q35" s="36"/>
      <c r="R35" s="36"/>
      <c r="S35" s="36"/>
      <c r="T35" s="36"/>
      <c r="U35" s="35"/>
    </row>
    <row r="36" spans="2:21" x14ac:dyDescent="0.15">
      <c r="B36" s="34"/>
      <c r="C36" s="36"/>
      <c r="D36" s="36"/>
      <c r="E36" s="36"/>
      <c r="F36" s="36"/>
      <c r="G36" s="36"/>
      <c r="H36" s="36"/>
      <c r="I36" s="36"/>
      <c r="J36" s="36" t="str">
        <f>+Autodiagnóstico!C33</f>
        <v>TIC para la gestión</v>
      </c>
      <c r="K36" s="36">
        <v>100</v>
      </c>
      <c r="L36" s="37">
        <f>+Autodiagnóstico!D33</f>
        <v>2.3809523809523809</v>
      </c>
      <c r="M36" s="38"/>
      <c r="N36" s="36"/>
      <c r="O36" s="36"/>
      <c r="P36" s="36"/>
      <c r="Q36" s="36"/>
      <c r="R36" s="36"/>
      <c r="S36" s="36"/>
      <c r="T36" s="36"/>
      <c r="U36" s="35"/>
    </row>
    <row r="37" spans="2:21" x14ac:dyDescent="0.15">
      <c r="B37" s="34"/>
      <c r="C37" s="36"/>
      <c r="D37" s="36"/>
      <c r="E37" s="36"/>
      <c r="F37" s="36"/>
      <c r="G37" s="36"/>
      <c r="H37" s="36"/>
      <c r="I37" s="36"/>
      <c r="J37" s="36" t="str">
        <f>+Autodiagnóstico!C69</f>
        <v xml:space="preserve">Seguridad y privacidad de la información </v>
      </c>
      <c r="K37" s="36">
        <v>100</v>
      </c>
      <c r="L37" s="37">
        <f>+Autodiagnóstico!D69</f>
        <v>2.2222222222222223</v>
      </c>
      <c r="M37" s="38"/>
      <c r="N37" s="36"/>
      <c r="O37" s="36"/>
      <c r="P37" s="36"/>
      <c r="Q37" s="36"/>
      <c r="R37" s="36"/>
      <c r="S37" s="36"/>
      <c r="T37" s="36"/>
      <c r="U37" s="35"/>
    </row>
    <row r="38" spans="2:21" x14ac:dyDescent="0.15">
      <c r="B38" s="34"/>
      <c r="C38" s="36"/>
      <c r="D38" s="36"/>
      <c r="E38" s="36"/>
      <c r="F38" s="36"/>
      <c r="G38" s="36"/>
      <c r="H38" s="36"/>
      <c r="I38" s="36"/>
      <c r="J38" s="36"/>
      <c r="K38" s="36"/>
      <c r="L38" s="36"/>
      <c r="M38" s="38"/>
      <c r="N38" s="36"/>
      <c r="O38" s="36"/>
      <c r="P38" s="36"/>
      <c r="Q38" s="36"/>
      <c r="R38" s="36"/>
      <c r="S38" s="36"/>
      <c r="T38" s="36"/>
      <c r="U38" s="35"/>
    </row>
    <row r="39" spans="2:21" x14ac:dyDescent="0.15">
      <c r="B39" s="34"/>
      <c r="C39" s="36"/>
      <c r="D39" s="36"/>
      <c r="E39" s="36"/>
      <c r="F39" s="36"/>
      <c r="G39" s="36"/>
      <c r="H39" s="36"/>
      <c r="I39" s="36"/>
      <c r="J39" s="36"/>
      <c r="K39" s="36"/>
      <c r="L39" s="36"/>
      <c r="M39" s="38"/>
      <c r="N39" s="36"/>
      <c r="O39" s="36"/>
      <c r="P39" s="36"/>
      <c r="Q39" s="36"/>
      <c r="R39" s="36"/>
      <c r="S39" s="36"/>
      <c r="T39" s="36"/>
      <c r="U39" s="35"/>
    </row>
    <row r="40" spans="2:21" x14ac:dyDescent="0.15">
      <c r="B40" s="34"/>
      <c r="C40" s="36"/>
      <c r="D40" s="36"/>
      <c r="E40" s="36"/>
      <c r="F40" s="36"/>
      <c r="G40" s="36"/>
      <c r="H40" s="36"/>
      <c r="I40" s="36"/>
      <c r="J40" s="36"/>
      <c r="K40" s="36"/>
      <c r="L40" s="36"/>
      <c r="M40" s="38"/>
      <c r="N40" s="36"/>
      <c r="O40" s="36"/>
      <c r="P40" s="36"/>
      <c r="Q40" s="36"/>
      <c r="R40" s="36"/>
      <c r="S40" s="36"/>
      <c r="T40" s="36"/>
      <c r="U40" s="35"/>
    </row>
    <row r="41" spans="2:21" x14ac:dyDescent="0.15">
      <c r="B41" s="34"/>
      <c r="C41" s="36"/>
      <c r="D41" s="36"/>
      <c r="E41" s="36"/>
      <c r="F41" s="36"/>
      <c r="G41" s="36"/>
      <c r="H41" s="36"/>
      <c r="I41" s="36"/>
      <c r="J41" s="36"/>
      <c r="K41" s="36"/>
      <c r="L41" s="36"/>
      <c r="M41" s="36"/>
      <c r="N41" s="36"/>
      <c r="O41" s="36"/>
      <c r="P41" s="36"/>
      <c r="Q41" s="36"/>
      <c r="R41" s="36"/>
      <c r="S41" s="36"/>
      <c r="T41" s="36"/>
      <c r="U41" s="35"/>
    </row>
    <row r="42" spans="2:21" x14ac:dyDescent="0.15">
      <c r="B42" s="34"/>
      <c r="C42" s="36"/>
      <c r="D42" s="36"/>
      <c r="E42" s="36"/>
      <c r="F42" s="36"/>
      <c r="G42" s="36"/>
      <c r="H42" s="36"/>
      <c r="I42" s="36"/>
      <c r="J42" s="36"/>
      <c r="K42" s="36"/>
      <c r="L42" s="36"/>
      <c r="M42" s="38"/>
      <c r="N42" s="36"/>
      <c r="O42" s="36"/>
      <c r="P42" s="36"/>
      <c r="Q42" s="36"/>
      <c r="R42" s="36"/>
      <c r="S42" s="36"/>
      <c r="T42" s="36"/>
      <c r="U42" s="35"/>
    </row>
    <row r="43" spans="2:21" x14ac:dyDescent="0.15">
      <c r="B43" s="34"/>
      <c r="C43" s="36"/>
      <c r="D43" s="36"/>
      <c r="E43" s="36"/>
      <c r="F43" s="36"/>
      <c r="G43" s="36"/>
      <c r="H43" s="36"/>
      <c r="I43" s="36"/>
      <c r="J43" s="36"/>
      <c r="K43" s="36"/>
      <c r="L43" s="36"/>
      <c r="M43" s="38"/>
      <c r="N43" s="36"/>
      <c r="O43" s="36"/>
      <c r="P43" s="36"/>
      <c r="Q43" s="36"/>
      <c r="R43" s="36"/>
      <c r="S43" s="36"/>
      <c r="T43" s="36"/>
      <c r="U43" s="35"/>
    </row>
    <row r="44" spans="2:21" x14ac:dyDescent="0.15">
      <c r="B44" s="34"/>
      <c r="C44" s="36"/>
      <c r="D44" s="36"/>
      <c r="E44" s="36"/>
      <c r="F44" s="36"/>
      <c r="G44" s="36"/>
      <c r="H44" s="36"/>
      <c r="I44" s="36"/>
      <c r="J44" s="36"/>
      <c r="K44" s="36"/>
      <c r="L44" s="36"/>
      <c r="M44" s="38"/>
      <c r="N44" s="36"/>
      <c r="O44" s="36"/>
      <c r="P44" s="36"/>
      <c r="Q44" s="36"/>
      <c r="R44" s="36"/>
      <c r="S44" s="36"/>
      <c r="T44" s="36"/>
      <c r="U44" s="35"/>
    </row>
    <row r="45" spans="2:21" x14ac:dyDescent="0.15">
      <c r="B45" s="34"/>
      <c r="C45" s="36"/>
      <c r="D45" s="36"/>
      <c r="E45" s="36"/>
      <c r="F45" s="36"/>
      <c r="G45" s="36"/>
      <c r="H45" s="36"/>
      <c r="I45" s="36"/>
      <c r="J45" s="36"/>
      <c r="K45" s="36"/>
      <c r="L45" s="36"/>
      <c r="M45" s="38"/>
      <c r="N45" s="36"/>
      <c r="O45" s="36"/>
      <c r="P45" s="36"/>
      <c r="Q45" s="36"/>
      <c r="R45" s="36"/>
      <c r="S45" s="36"/>
      <c r="T45" s="36"/>
      <c r="U45" s="35"/>
    </row>
    <row r="46" spans="2:21" x14ac:dyDescent="0.15">
      <c r="B46" s="34"/>
      <c r="C46" s="36"/>
      <c r="D46" s="36"/>
      <c r="E46" s="36"/>
      <c r="F46" s="36"/>
      <c r="G46" s="36"/>
      <c r="H46" s="36"/>
      <c r="I46" s="36"/>
      <c r="J46" s="36"/>
      <c r="K46" s="36"/>
      <c r="L46" s="36"/>
      <c r="M46" s="38"/>
      <c r="N46" s="36"/>
      <c r="O46" s="36"/>
      <c r="P46" s="36"/>
      <c r="Q46" s="36"/>
      <c r="R46" s="36"/>
      <c r="S46" s="36"/>
      <c r="T46" s="36"/>
      <c r="U46" s="35"/>
    </row>
    <row r="47" spans="2:21" x14ac:dyDescent="0.15">
      <c r="B47" s="34"/>
      <c r="C47" s="36"/>
      <c r="D47" s="36"/>
      <c r="E47" s="36"/>
      <c r="F47" s="36"/>
      <c r="G47" s="36"/>
      <c r="H47" s="36"/>
      <c r="I47" s="36"/>
      <c r="J47" s="36"/>
      <c r="K47" s="36"/>
      <c r="L47" s="36"/>
      <c r="M47" s="36"/>
      <c r="N47" s="36"/>
      <c r="O47" s="36"/>
      <c r="P47" s="36"/>
      <c r="Q47" s="36"/>
      <c r="R47" s="36"/>
      <c r="S47" s="36"/>
      <c r="T47" s="36"/>
      <c r="U47" s="35"/>
    </row>
    <row r="48" spans="2:21" x14ac:dyDescent="0.15">
      <c r="B48" s="34"/>
      <c r="C48" s="36"/>
      <c r="D48" s="36"/>
      <c r="E48" s="36"/>
      <c r="F48" s="36"/>
      <c r="G48" s="36"/>
      <c r="H48" s="36"/>
      <c r="I48" s="36"/>
      <c r="J48" s="36"/>
      <c r="K48" s="36"/>
      <c r="L48" s="36"/>
      <c r="M48" s="36"/>
      <c r="N48" s="36"/>
      <c r="O48" s="36"/>
      <c r="P48" s="36"/>
      <c r="Q48" s="36"/>
      <c r="R48" s="36"/>
      <c r="S48" s="36"/>
      <c r="T48" s="36"/>
      <c r="U48" s="35"/>
    </row>
    <row r="49" spans="2:21" x14ac:dyDescent="0.15">
      <c r="B49" s="34"/>
      <c r="C49" s="36"/>
      <c r="D49" s="36"/>
      <c r="E49" s="36"/>
      <c r="F49" s="36"/>
      <c r="G49" s="36"/>
      <c r="H49" s="36"/>
      <c r="I49" s="36"/>
      <c r="J49" s="36"/>
      <c r="K49" s="36"/>
      <c r="L49" s="36"/>
      <c r="M49" s="36"/>
      <c r="N49" s="36"/>
      <c r="O49" s="36"/>
      <c r="P49" s="36"/>
      <c r="Q49" s="36"/>
      <c r="R49" s="36"/>
      <c r="S49" s="36"/>
      <c r="T49" s="36"/>
      <c r="U49" s="35"/>
    </row>
    <row r="50" spans="2:21" x14ac:dyDescent="0.15">
      <c r="B50" s="34"/>
      <c r="C50" s="36"/>
      <c r="D50" s="36"/>
      <c r="E50" s="36"/>
      <c r="F50" s="36"/>
      <c r="G50" s="36"/>
      <c r="H50" s="36"/>
      <c r="I50" s="36"/>
      <c r="J50" s="36"/>
      <c r="K50" s="36"/>
      <c r="L50" s="36"/>
      <c r="M50" s="36"/>
      <c r="N50" s="36"/>
      <c r="O50" s="36"/>
      <c r="P50" s="36"/>
      <c r="Q50" s="36"/>
      <c r="R50" s="36"/>
      <c r="S50" s="36"/>
      <c r="T50" s="36"/>
      <c r="U50" s="35"/>
    </row>
    <row r="51" spans="2:21" ht="18" customHeight="1" x14ac:dyDescent="0.2">
      <c r="B51" s="34"/>
      <c r="C51" s="141" t="s">
        <v>34</v>
      </c>
      <c r="D51" s="63"/>
      <c r="E51" s="64"/>
      <c r="F51" s="64"/>
      <c r="G51" s="64"/>
      <c r="H51" s="64"/>
      <c r="I51" s="63"/>
      <c r="J51" s="63"/>
      <c r="K51" s="63"/>
      <c r="L51" s="64"/>
      <c r="M51" s="64"/>
      <c r="N51" s="64"/>
      <c r="O51" s="64"/>
      <c r="P51" s="64"/>
      <c r="Q51" s="64"/>
      <c r="R51" s="64"/>
      <c r="S51" s="64"/>
      <c r="T51" s="64"/>
      <c r="U51" s="35"/>
    </row>
    <row r="52" spans="2:21" x14ac:dyDescent="0.15">
      <c r="B52" s="34"/>
      <c r="C52" s="36"/>
      <c r="D52" s="36"/>
      <c r="E52" s="36"/>
      <c r="F52" s="36"/>
      <c r="G52" s="36"/>
      <c r="H52" s="36"/>
      <c r="I52" s="36"/>
      <c r="J52" s="36"/>
      <c r="K52" s="36"/>
      <c r="L52" s="36"/>
      <c r="M52" s="36"/>
      <c r="N52" s="36"/>
      <c r="O52" s="36"/>
      <c r="P52" s="36"/>
      <c r="Q52" s="36"/>
      <c r="R52" s="36"/>
      <c r="S52" s="36"/>
      <c r="T52" s="36"/>
      <c r="U52" s="35"/>
    </row>
    <row r="53" spans="2:21" x14ac:dyDescent="0.15">
      <c r="B53" s="34"/>
      <c r="C53" s="36"/>
      <c r="D53" s="36"/>
      <c r="E53" s="36"/>
      <c r="F53" s="36"/>
      <c r="G53" s="36"/>
      <c r="H53" s="36"/>
      <c r="I53" s="36"/>
      <c r="K53" s="225" t="s">
        <v>180</v>
      </c>
      <c r="L53" s="225"/>
      <c r="M53" s="225"/>
      <c r="N53" s="225"/>
      <c r="O53" s="36"/>
      <c r="P53" s="36"/>
      <c r="Q53" s="36"/>
      <c r="R53" s="36"/>
      <c r="S53" s="36"/>
      <c r="T53" s="36"/>
      <c r="U53" s="35"/>
    </row>
    <row r="54" spans="2:21" x14ac:dyDescent="0.15">
      <c r="B54" s="34"/>
      <c r="E54" s="36"/>
      <c r="F54" s="36"/>
      <c r="K54" s="227" t="str">
        <f>+Autodiagnóstico!C10</f>
        <v xml:space="preserve">TIC para Gobierno Abierto </v>
      </c>
      <c r="L54" s="227" t="str">
        <f>+Autodiagnóstico!C10</f>
        <v xml:space="preserve">TIC para Gobierno Abierto </v>
      </c>
      <c r="M54" s="227"/>
      <c r="N54" s="227"/>
      <c r="O54" s="36"/>
      <c r="P54" s="36"/>
      <c r="Q54" s="36"/>
      <c r="R54" s="36"/>
      <c r="S54" s="36"/>
      <c r="T54" s="36"/>
      <c r="U54" s="35"/>
    </row>
    <row r="55" spans="2:21" x14ac:dyDescent="0.15">
      <c r="B55" s="34"/>
      <c r="C55" s="36"/>
      <c r="D55" s="36"/>
      <c r="E55" s="36"/>
      <c r="F55" s="36"/>
      <c r="G55" s="36"/>
      <c r="H55" s="36"/>
      <c r="I55" s="36"/>
      <c r="J55" s="36"/>
      <c r="K55" s="36"/>
      <c r="L55" s="36"/>
      <c r="M55" s="36"/>
      <c r="N55" s="36"/>
      <c r="O55" s="36"/>
      <c r="P55" s="36"/>
      <c r="Q55" s="36"/>
      <c r="R55" s="36"/>
      <c r="S55" s="36"/>
      <c r="T55" s="36"/>
      <c r="U55" s="35"/>
    </row>
    <row r="56" spans="2:21" x14ac:dyDescent="0.15">
      <c r="B56" s="34"/>
      <c r="E56" s="36"/>
      <c r="F56" s="36"/>
      <c r="G56" s="36"/>
      <c r="H56" s="36"/>
      <c r="I56" s="36" t="s">
        <v>181</v>
      </c>
      <c r="J56" s="33" t="s">
        <v>12</v>
      </c>
      <c r="K56" s="36" t="s">
        <v>11</v>
      </c>
      <c r="L56" s="36"/>
      <c r="P56" s="36"/>
      <c r="Q56" s="36"/>
      <c r="R56" s="36"/>
      <c r="S56" s="36"/>
      <c r="T56" s="36"/>
      <c r="U56" s="35"/>
    </row>
    <row r="57" spans="2:21" x14ac:dyDescent="0.15">
      <c r="B57" s="34"/>
      <c r="E57" s="36"/>
      <c r="F57" s="36"/>
      <c r="G57" s="36"/>
      <c r="H57" s="36"/>
      <c r="I57" s="36" t="str">
        <f>+Autodiagnóstico!E10</f>
        <v xml:space="preserve">Indicadores de Proceso 
Logro: Transparencia </v>
      </c>
      <c r="J57" s="33">
        <v>100</v>
      </c>
      <c r="K57" s="37">
        <f>+Autodiagnóstico!F10</f>
        <v>44</v>
      </c>
      <c r="L57" s="36"/>
      <c r="P57" s="36"/>
      <c r="Q57" s="36"/>
      <c r="R57" s="36"/>
      <c r="S57" s="36"/>
      <c r="T57" s="36"/>
      <c r="U57" s="35"/>
    </row>
    <row r="58" spans="2:21" x14ac:dyDescent="0.15">
      <c r="B58" s="34"/>
      <c r="E58" s="36"/>
      <c r="F58" s="36"/>
      <c r="G58" s="36"/>
      <c r="H58" s="36"/>
      <c r="I58" s="36" t="str">
        <f>+Autodiagnóstico!E16</f>
        <v>Indicadores de Proceso
Logro: Colaboración</v>
      </c>
      <c r="J58" s="33">
        <v>100</v>
      </c>
      <c r="K58" s="37">
        <f>+Autodiagnóstico!F16</f>
        <v>0</v>
      </c>
      <c r="L58" s="36"/>
      <c r="P58" s="36"/>
      <c r="Q58" s="36"/>
      <c r="R58" s="36"/>
      <c r="S58" s="36"/>
      <c r="T58" s="36"/>
      <c r="U58" s="35"/>
    </row>
    <row r="59" spans="2:21" x14ac:dyDescent="0.15">
      <c r="B59" s="34"/>
      <c r="E59" s="36"/>
      <c r="F59" s="36"/>
      <c r="G59" s="36"/>
      <c r="H59" s="36"/>
      <c r="I59" s="36" t="str">
        <f>+Autodiagnóstico!E17</f>
        <v>Indicadores de Proceso
Logro: Participación</v>
      </c>
      <c r="J59" s="33">
        <v>100</v>
      </c>
      <c r="K59" s="37">
        <f>+Autodiagnóstico!F17</f>
        <v>0</v>
      </c>
      <c r="L59" s="36"/>
      <c r="M59" s="36"/>
      <c r="N59" s="36"/>
      <c r="O59" s="36"/>
      <c r="P59" s="36"/>
      <c r="Q59" s="36"/>
      <c r="R59" s="36"/>
      <c r="S59" s="36"/>
      <c r="T59" s="36"/>
      <c r="U59" s="35"/>
    </row>
    <row r="60" spans="2:21" x14ac:dyDescent="0.15">
      <c r="B60" s="34"/>
      <c r="E60" s="36"/>
      <c r="F60" s="36"/>
      <c r="G60" s="36"/>
      <c r="H60" s="36"/>
      <c r="I60" s="36" t="str">
        <f>+Autodiagnóstico!E18</f>
        <v>Indicadores de resultado 
Componente TIC para Gobierno abierto</v>
      </c>
      <c r="J60" s="33">
        <v>100</v>
      </c>
      <c r="K60" s="37">
        <f>+Autodiagnóstico!F18</f>
        <v>0</v>
      </c>
      <c r="L60" s="36"/>
      <c r="M60" s="36"/>
      <c r="N60" s="36"/>
      <c r="O60" s="36"/>
      <c r="P60" s="36"/>
      <c r="Q60" s="36"/>
      <c r="R60" s="36"/>
      <c r="S60" s="36"/>
      <c r="T60" s="36"/>
      <c r="U60" s="35"/>
    </row>
    <row r="61" spans="2:21" x14ac:dyDescent="0.15">
      <c r="B61" s="34"/>
      <c r="C61" s="36"/>
      <c r="D61" s="36"/>
      <c r="E61" s="36"/>
      <c r="F61" s="36"/>
      <c r="G61" s="36"/>
      <c r="H61" s="36"/>
      <c r="I61" s="36"/>
      <c r="J61" s="36"/>
      <c r="K61" s="36"/>
      <c r="L61" s="36"/>
      <c r="M61" s="36"/>
      <c r="N61" s="36"/>
      <c r="O61" s="36"/>
      <c r="P61" s="36"/>
      <c r="Q61" s="36"/>
      <c r="R61" s="36"/>
      <c r="S61" s="36"/>
      <c r="T61" s="36"/>
      <c r="U61" s="35"/>
    </row>
    <row r="62" spans="2:21" x14ac:dyDescent="0.15">
      <c r="B62" s="34"/>
      <c r="C62" s="36"/>
      <c r="D62" s="36"/>
      <c r="E62" s="36"/>
      <c r="F62" s="36"/>
      <c r="G62" s="36"/>
      <c r="H62" s="36"/>
      <c r="I62" s="36"/>
      <c r="J62" s="36"/>
      <c r="K62" s="36"/>
      <c r="L62" s="36"/>
      <c r="M62" s="36"/>
      <c r="N62" s="36"/>
      <c r="O62" s="36"/>
      <c r="P62" s="36"/>
      <c r="Q62" s="36"/>
      <c r="R62" s="36"/>
      <c r="S62" s="36"/>
      <c r="T62" s="36"/>
      <c r="U62" s="35"/>
    </row>
    <row r="63" spans="2:21" x14ac:dyDescent="0.15">
      <c r="B63" s="34"/>
      <c r="C63" s="36"/>
      <c r="D63" s="36"/>
      <c r="E63" s="36"/>
      <c r="F63" s="36"/>
      <c r="G63" s="36"/>
      <c r="H63" s="36"/>
      <c r="I63" s="36"/>
      <c r="J63" s="36"/>
      <c r="K63" s="36"/>
      <c r="L63" s="36"/>
      <c r="M63" s="36"/>
      <c r="N63" s="36"/>
      <c r="O63" s="36"/>
      <c r="P63" s="36"/>
      <c r="Q63" s="36"/>
      <c r="R63" s="36"/>
      <c r="S63" s="36"/>
      <c r="T63" s="36"/>
      <c r="U63" s="35"/>
    </row>
    <row r="64" spans="2:21" x14ac:dyDescent="0.15">
      <c r="B64" s="34"/>
      <c r="C64" s="36"/>
      <c r="D64" s="36"/>
      <c r="E64" s="36"/>
      <c r="F64" s="36"/>
      <c r="G64" s="36"/>
      <c r="H64" s="36"/>
      <c r="I64" s="36"/>
      <c r="J64" s="36"/>
      <c r="K64" s="36"/>
      <c r="L64" s="36"/>
      <c r="M64" s="36"/>
      <c r="N64" s="36"/>
      <c r="O64" s="36"/>
      <c r="P64" s="36"/>
      <c r="Q64" s="36"/>
      <c r="R64" s="36"/>
      <c r="S64" s="36"/>
      <c r="T64" s="36"/>
      <c r="U64" s="35"/>
    </row>
    <row r="65" spans="2:21" x14ac:dyDescent="0.15">
      <c r="B65" s="34"/>
      <c r="C65" s="36"/>
      <c r="D65" s="36"/>
      <c r="E65" s="36"/>
      <c r="F65" s="36"/>
      <c r="G65" s="36"/>
      <c r="H65" s="36"/>
      <c r="I65" s="36"/>
      <c r="J65" s="36"/>
      <c r="K65" s="36"/>
      <c r="L65" s="36"/>
      <c r="M65" s="36"/>
      <c r="N65" s="36"/>
      <c r="O65" s="36"/>
      <c r="P65" s="36"/>
      <c r="Q65" s="36"/>
      <c r="R65" s="36"/>
      <c r="S65" s="36"/>
      <c r="T65" s="36"/>
      <c r="U65" s="35"/>
    </row>
    <row r="66" spans="2:21" x14ac:dyDescent="0.15">
      <c r="B66" s="34"/>
      <c r="C66" s="36"/>
      <c r="D66" s="36"/>
      <c r="E66" s="36"/>
      <c r="F66" s="36"/>
      <c r="G66" s="36"/>
      <c r="H66" s="36"/>
      <c r="I66" s="36"/>
      <c r="J66" s="36"/>
      <c r="K66" s="36"/>
      <c r="L66" s="36"/>
      <c r="M66" s="36"/>
      <c r="N66" s="36"/>
      <c r="O66" s="36"/>
      <c r="P66" s="36"/>
      <c r="Q66" s="36"/>
      <c r="R66" s="36"/>
      <c r="S66" s="36"/>
      <c r="T66" s="36"/>
      <c r="U66" s="35"/>
    </row>
    <row r="67" spans="2:21" x14ac:dyDescent="0.15">
      <c r="B67" s="34"/>
      <c r="C67" s="36"/>
      <c r="D67" s="36"/>
      <c r="E67" s="36"/>
      <c r="F67" s="36"/>
      <c r="G67" s="36"/>
      <c r="H67" s="36"/>
      <c r="I67" s="36"/>
      <c r="J67" s="36"/>
      <c r="K67" s="36"/>
      <c r="L67" s="36"/>
      <c r="M67" s="36"/>
      <c r="N67" s="36"/>
      <c r="O67" s="36"/>
      <c r="P67" s="36"/>
      <c r="Q67" s="36"/>
      <c r="R67" s="36"/>
      <c r="S67" s="36"/>
      <c r="T67" s="36"/>
      <c r="U67" s="35"/>
    </row>
    <row r="68" spans="2:21" x14ac:dyDescent="0.15">
      <c r="B68" s="34"/>
      <c r="C68" s="36"/>
      <c r="D68" s="36"/>
      <c r="E68" s="36"/>
      <c r="F68" s="36"/>
      <c r="G68" s="36"/>
      <c r="H68" s="36"/>
      <c r="I68" s="36"/>
      <c r="J68" s="36"/>
      <c r="K68" s="36"/>
      <c r="L68" s="36"/>
      <c r="M68" s="36"/>
      <c r="N68" s="36"/>
      <c r="O68" s="36"/>
      <c r="P68" s="36"/>
      <c r="Q68" s="36"/>
      <c r="R68" s="36"/>
      <c r="S68" s="36"/>
      <c r="T68" s="36"/>
      <c r="U68" s="35"/>
    </row>
    <row r="69" spans="2:21" x14ac:dyDescent="0.15">
      <c r="B69" s="34"/>
      <c r="C69" s="36"/>
      <c r="D69" s="36"/>
      <c r="E69" s="36"/>
      <c r="F69" s="36"/>
      <c r="G69" s="36"/>
      <c r="H69" s="36"/>
      <c r="I69" s="36"/>
      <c r="J69" s="36"/>
      <c r="K69" s="36"/>
      <c r="L69" s="36"/>
      <c r="M69" s="36"/>
      <c r="N69" s="36"/>
      <c r="O69" s="36"/>
      <c r="P69" s="36"/>
      <c r="Q69" s="36"/>
      <c r="R69" s="36"/>
      <c r="S69" s="36"/>
      <c r="T69" s="36"/>
      <c r="U69" s="35"/>
    </row>
    <row r="70" spans="2:21" x14ac:dyDescent="0.15">
      <c r="B70" s="34"/>
      <c r="C70" s="36"/>
      <c r="D70" s="36"/>
      <c r="E70" s="36"/>
      <c r="F70" s="36"/>
      <c r="G70" s="36"/>
      <c r="H70" s="36"/>
      <c r="I70" s="36"/>
      <c r="J70" s="36"/>
      <c r="K70" s="36"/>
      <c r="L70" s="36"/>
      <c r="M70" s="36"/>
      <c r="N70" s="36"/>
      <c r="O70" s="36"/>
      <c r="P70" s="36"/>
      <c r="Q70" s="36"/>
      <c r="R70" s="36"/>
      <c r="S70" s="36"/>
      <c r="T70" s="36"/>
      <c r="U70" s="35"/>
    </row>
    <row r="71" spans="2:21" x14ac:dyDescent="0.15">
      <c r="B71" s="34"/>
      <c r="C71" s="36"/>
      <c r="D71" s="36"/>
      <c r="E71" s="36"/>
      <c r="F71" s="36"/>
      <c r="G71" s="36"/>
      <c r="H71" s="36"/>
      <c r="I71" s="36"/>
      <c r="J71" s="36"/>
      <c r="K71" s="36"/>
      <c r="L71" s="36"/>
      <c r="M71" s="36"/>
      <c r="N71" s="36"/>
      <c r="O71" s="36"/>
      <c r="P71" s="36"/>
      <c r="Q71" s="36"/>
      <c r="R71" s="36"/>
      <c r="S71" s="36"/>
      <c r="T71" s="36"/>
      <c r="U71" s="35"/>
    </row>
    <row r="72" spans="2:21" x14ac:dyDescent="0.15">
      <c r="B72" s="34"/>
      <c r="C72" s="36"/>
      <c r="D72" s="36"/>
      <c r="E72" s="36"/>
      <c r="F72" s="36"/>
      <c r="G72" s="36"/>
      <c r="H72" s="36"/>
      <c r="I72" s="36"/>
      <c r="J72" s="36"/>
      <c r="K72" s="36"/>
      <c r="L72" s="36"/>
      <c r="M72" s="36"/>
      <c r="N72" s="36"/>
      <c r="O72" s="36"/>
      <c r="P72" s="36"/>
      <c r="Q72" s="36"/>
      <c r="R72" s="36"/>
      <c r="S72" s="36"/>
      <c r="T72" s="36"/>
      <c r="U72" s="35"/>
    </row>
    <row r="73" spans="2:21" x14ac:dyDescent="0.15">
      <c r="B73" s="34"/>
      <c r="C73" s="36"/>
      <c r="D73" s="36"/>
      <c r="E73" s="36"/>
      <c r="F73" s="36"/>
      <c r="G73" s="36"/>
      <c r="H73" s="36"/>
      <c r="I73" s="36"/>
      <c r="J73" s="36"/>
      <c r="K73" s="36"/>
      <c r="L73" s="36"/>
      <c r="M73" s="36"/>
      <c r="N73" s="36"/>
      <c r="O73" s="36"/>
      <c r="P73" s="36"/>
      <c r="Q73" s="36"/>
      <c r="R73" s="36"/>
      <c r="S73" s="36"/>
      <c r="T73" s="36"/>
      <c r="U73" s="35"/>
    </row>
    <row r="74" spans="2:21" x14ac:dyDescent="0.15">
      <c r="B74" s="34"/>
      <c r="C74" s="36"/>
      <c r="D74" s="36"/>
      <c r="E74" s="36"/>
      <c r="F74" s="36"/>
      <c r="G74" s="36"/>
      <c r="H74" s="36"/>
      <c r="I74" s="36"/>
      <c r="J74" s="36"/>
      <c r="K74" s="36"/>
      <c r="L74" s="36"/>
      <c r="M74" s="36"/>
      <c r="N74" s="36"/>
      <c r="O74" s="36"/>
      <c r="P74" s="36"/>
      <c r="Q74" s="36"/>
      <c r="R74" s="36"/>
      <c r="S74" s="36"/>
      <c r="T74" s="36"/>
      <c r="U74" s="35"/>
    </row>
    <row r="75" spans="2:21" x14ac:dyDescent="0.15">
      <c r="B75" s="34"/>
      <c r="C75" s="36"/>
      <c r="D75" s="36"/>
      <c r="E75" s="36"/>
      <c r="F75" s="36"/>
      <c r="G75" s="36"/>
      <c r="H75" s="36"/>
      <c r="I75" s="36"/>
      <c r="J75" s="36"/>
      <c r="K75" s="36"/>
      <c r="L75" s="36"/>
      <c r="M75" s="36"/>
      <c r="N75" s="36"/>
      <c r="O75" s="36"/>
      <c r="P75" s="36"/>
      <c r="Q75" s="36"/>
      <c r="R75" s="36"/>
      <c r="S75" s="36"/>
      <c r="T75" s="36"/>
      <c r="U75" s="35"/>
    </row>
    <row r="76" spans="2:21" x14ac:dyDescent="0.15">
      <c r="B76" s="34"/>
      <c r="C76" s="36"/>
      <c r="D76" s="36"/>
      <c r="E76" s="36"/>
      <c r="F76" s="36"/>
      <c r="G76" s="36"/>
      <c r="H76" s="36"/>
      <c r="I76" s="36"/>
      <c r="J76" s="36"/>
      <c r="K76" s="225" t="s">
        <v>182</v>
      </c>
      <c r="L76" s="225"/>
      <c r="M76" s="225"/>
      <c r="N76" s="225"/>
      <c r="O76" s="36"/>
      <c r="P76" s="36"/>
      <c r="Q76" s="36"/>
      <c r="R76" s="36"/>
      <c r="S76" s="36"/>
      <c r="T76" s="36"/>
      <c r="U76" s="35"/>
    </row>
    <row r="77" spans="2:21" x14ac:dyDescent="0.15">
      <c r="B77" s="34"/>
      <c r="C77" s="36"/>
      <c r="D77" s="36"/>
      <c r="E77" s="36"/>
      <c r="F77" s="36"/>
      <c r="G77" s="36"/>
      <c r="H77" s="36"/>
      <c r="I77" s="36"/>
      <c r="J77" s="36"/>
      <c r="K77" s="227" t="str">
        <f>+Autodiagnóstico!C22</f>
        <v xml:space="preserve">TIC para Servicios </v>
      </c>
      <c r="L77" s="227" t="str">
        <f>+Autodiagnóstico!C33</f>
        <v>TIC para la gestión</v>
      </c>
      <c r="M77" s="227"/>
      <c r="N77" s="227"/>
      <c r="O77" s="36"/>
      <c r="P77" s="36"/>
      <c r="Q77" s="36"/>
      <c r="R77" s="36"/>
      <c r="S77" s="36"/>
      <c r="T77" s="36"/>
      <c r="U77" s="35"/>
    </row>
    <row r="78" spans="2:21" x14ac:dyDescent="0.15">
      <c r="B78" s="34"/>
      <c r="C78" s="36"/>
      <c r="D78" s="36"/>
      <c r="E78" s="36"/>
      <c r="F78" s="36"/>
      <c r="G78" s="36"/>
      <c r="H78" s="36"/>
      <c r="I78" s="36"/>
      <c r="J78" s="36"/>
      <c r="K78" s="36"/>
      <c r="L78" s="36"/>
      <c r="M78" s="36"/>
      <c r="N78" s="36"/>
      <c r="O78" s="36"/>
      <c r="P78" s="36"/>
      <c r="Q78" s="36"/>
      <c r="R78" s="36"/>
      <c r="S78" s="36"/>
      <c r="T78" s="36"/>
      <c r="U78" s="35"/>
    </row>
    <row r="79" spans="2:21" x14ac:dyDescent="0.15">
      <c r="B79" s="34"/>
      <c r="C79" s="36"/>
      <c r="D79" s="36"/>
      <c r="E79" s="36"/>
      <c r="F79" s="36"/>
      <c r="G79" s="36"/>
      <c r="H79" s="36"/>
      <c r="I79" s="36"/>
      <c r="M79" s="36"/>
      <c r="N79" s="36"/>
      <c r="O79" s="36"/>
      <c r="P79" s="36"/>
      <c r="Q79" s="36"/>
      <c r="R79" s="36"/>
      <c r="S79" s="36"/>
      <c r="T79" s="36"/>
      <c r="U79" s="35"/>
    </row>
    <row r="80" spans="2:21" x14ac:dyDescent="0.15">
      <c r="B80" s="34"/>
      <c r="C80" s="36"/>
      <c r="D80" s="36"/>
      <c r="E80" s="36"/>
      <c r="F80" s="36"/>
      <c r="G80" s="36"/>
      <c r="H80" s="36"/>
      <c r="I80" s="36"/>
      <c r="J80" s="36"/>
      <c r="K80" s="36" t="s">
        <v>181</v>
      </c>
      <c r="L80" s="36" t="s">
        <v>12</v>
      </c>
      <c r="M80" s="36" t="s">
        <v>183</v>
      </c>
      <c r="N80" s="36"/>
      <c r="O80" s="36"/>
      <c r="P80" s="36"/>
      <c r="Q80" s="36"/>
      <c r="R80" s="36"/>
      <c r="S80" s="36"/>
      <c r="T80" s="36"/>
      <c r="U80" s="35"/>
    </row>
    <row r="81" spans="2:21" x14ac:dyDescent="0.15">
      <c r="B81" s="34"/>
      <c r="C81" s="36"/>
      <c r="D81" s="36"/>
      <c r="E81" s="36"/>
      <c r="F81" s="36"/>
      <c r="G81" s="36"/>
      <c r="H81" s="36"/>
      <c r="I81" s="36"/>
      <c r="J81" s="36"/>
      <c r="K81" s="36" t="str">
        <f>+Autodiagnóstico!E22</f>
        <v>Indicadores de Proceso
Logro: Servicios centrados en el usuario</v>
      </c>
      <c r="L81" s="36">
        <v>100</v>
      </c>
      <c r="M81" s="37">
        <f>+Autodiagnóstico!F22</f>
        <v>0</v>
      </c>
      <c r="N81" s="36"/>
      <c r="O81" s="36"/>
      <c r="P81" s="36"/>
      <c r="Q81" s="36"/>
      <c r="R81" s="36"/>
      <c r="S81" s="36"/>
      <c r="T81" s="36"/>
      <c r="U81" s="35"/>
    </row>
    <row r="82" spans="2:21" x14ac:dyDescent="0.15">
      <c r="B82" s="34"/>
      <c r="C82" s="36"/>
      <c r="D82" s="36"/>
      <c r="E82" s="36"/>
      <c r="F82" s="36"/>
      <c r="G82" s="36"/>
      <c r="H82" s="36"/>
      <c r="I82" s="36"/>
      <c r="J82" s="36"/>
      <c r="K82" s="36" t="str">
        <f>+Autodiagnóstico!E26</f>
        <v>Indicadores de Proceso
Logro: Sistema integrado de PQRD</v>
      </c>
      <c r="L82" s="36">
        <v>100</v>
      </c>
      <c r="M82" s="37">
        <f>+Autodiagnóstico!F26</f>
        <v>86.666666666666671</v>
      </c>
      <c r="N82" s="36"/>
      <c r="O82" s="36"/>
      <c r="P82" s="36"/>
      <c r="Q82" s="36"/>
      <c r="R82" s="36"/>
      <c r="S82" s="36"/>
      <c r="T82" s="36"/>
      <c r="U82" s="35"/>
    </row>
    <row r="83" spans="2:21" x14ac:dyDescent="0.15">
      <c r="B83" s="34"/>
      <c r="C83" s="36"/>
      <c r="D83" s="36"/>
      <c r="E83" s="36"/>
      <c r="F83" s="36"/>
      <c r="G83" s="36"/>
      <c r="H83" s="36"/>
      <c r="I83" s="36"/>
      <c r="J83" s="36"/>
      <c r="K83" s="36" t="str">
        <f>+Autodiagnóstico!E29</f>
        <v xml:space="preserve">Indicadores de Proceso
Logro: Trámites y servicios en línea </v>
      </c>
      <c r="L83" s="36">
        <v>100</v>
      </c>
      <c r="M83" s="36">
        <f>+Autodiagnóstico!F29</f>
        <v>0</v>
      </c>
      <c r="N83" s="36"/>
      <c r="O83" s="36"/>
      <c r="P83" s="36"/>
      <c r="Q83" s="36"/>
      <c r="R83" s="36"/>
      <c r="S83" s="36"/>
      <c r="T83" s="36"/>
      <c r="U83" s="35"/>
    </row>
    <row r="84" spans="2:21" x14ac:dyDescent="0.15">
      <c r="B84" s="34"/>
      <c r="C84" s="36"/>
      <c r="D84" s="36"/>
      <c r="E84" s="36"/>
      <c r="F84" s="36"/>
      <c r="G84" s="36"/>
      <c r="H84" s="36"/>
      <c r="I84" s="36"/>
      <c r="J84" s="36"/>
      <c r="K84" s="36" t="str">
        <f>+Autodiagnóstico!E31</f>
        <v>Indicadores de Resultado
TIC para Servicios</v>
      </c>
      <c r="L84" s="36">
        <v>100</v>
      </c>
      <c r="M84" s="37">
        <f>+Autodiagnóstico!F31</f>
        <v>0</v>
      </c>
      <c r="N84" s="36"/>
      <c r="O84" s="36"/>
      <c r="P84" s="36"/>
      <c r="Q84" s="36"/>
      <c r="R84" s="36"/>
      <c r="S84" s="36"/>
      <c r="T84" s="36"/>
      <c r="U84" s="35"/>
    </row>
    <row r="85" spans="2:21" x14ac:dyDescent="0.15">
      <c r="B85" s="34"/>
      <c r="C85" s="36"/>
      <c r="D85" s="36"/>
      <c r="E85" s="36"/>
      <c r="F85" s="36"/>
      <c r="G85" s="36"/>
      <c r="H85" s="36"/>
      <c r="I85" s="36"/>
      <c r="J85" s="36"/>
      <c r="K85" s="36"/>
      <c r="L85" s="36"/>
      <c r="M85" s="36"/>
      <c r="N85" s="36"/>
      <c r="O85" s="36"/>
      <c r="P85" s="36"/>
      <c r="Q85" s="36"/>
      <c r="R85" s="36"/>
      <c r="S85" s="36"/>
      <c r="T85" s="36"/>
      <c r="U85" s="35"/>
    </row>
    <row r="86" spans="2:21" x14ac:dyDescent="0.15">
      <c r="B86" s="34"/>
      <c r="C86" s="36"/>
      <c r="D86" s="36"/>
      <c r="E86" s="36"/>
      <c r="F86" s="36"/>
      <c r="G86" s="36"/>
      <c r="H86" s="36"/>
      <c r="I86" s="36"/>
      <c r="J86" s="36"/>
      <c r="K86" s="36"/>
      <c r="L86" s="36"/>
      <c r="M86" s="36"/>
      <c r="N86" s="36"/>
      <c r="O86" s="36"/>
      <c r="P86" s="36"/>
      <c r="Q86" s="36"/>
      <c r="R86" s="36"/>
      <c r="S86" s="36"/>
      <c r="T86" s="36"/>
      <c r="U86" s="35"/>
    </row>
    <row r="87" spans="2:21" x14ac:dyDescent="0.15">
      <c r="B87" s="34"/>
      <c r="C87" s="36"/>
      <c r="D87" s="36"/>
      <c r="E87" s="36"/>
      <c r="F87" s="36"/>
      <c r="G87" s="36"/>
      <c r="H87" s="36"/>
      <c r="I87" s="36"/>
      <c r="J87" s="36"/>
      <c r="K87" s="36"/>
      <c r="L87" s="36"/>
      <c r="M87" s="36"/>
      <c r="N87" s="36"/>
      <c r="O87" s="36"/>
      <c r="P87" s="36"/>
      <c r="Q87" s="36"/>
      <c r="R87" s="36"/>
      <c r="S87" s="36"/>
      <c r="T87" s="36"/>
      <c r="U87" s="35"/>
    </row>
    <row r="88" spans="2:21" x14ac:dyDescent="0.15">
      <c r="B88" s="34"/>
      <c r="C88" s="36"/>
      <c r="D88" s="36"/>
      <c r="E88" s="36"/>
      <c r="F88" s="36"/>
      <c r="G88" s="36"/>
      <c r="H88" s="36"/>
      <c r="I88" s="36"/>
      <c r="J88" s="36"/>
      <c r="K88" s="36"/>
      <c r="L88" s="36"/>
      <c r="M88" s="36"/>
      <c r="N88" s="36"/>
      <c r="O88" s="36"/>
      <c r="P88" s="36"/>
      <c r="Q88" s="36"/>
      <c r="R88" s="36"/>
      <c r="S88" s="36"/>
      <c r="T88" s="36"/>
      <c r="U88" s="35"/>
    </row>
    <row r="89" spans="2:21" x14ac:dyDescent="0.15">
      <c r="B89" s="34"/>
      <c r="C89" s="36"/>
      <c r="D89" s="36"/>
      <c r="E89" s="36"/>
      <c r="F89" s="36"/>
      <c r="G89" s="36"/>
      <c r="H89" s="36"/>
      <c r="I89" s="36"/>
      <c r="J89" s="36"/>
      <c r="K89" s="36"/>
      <c r="L89" s="36"/>
      <c r="M89" s="36"/>
      <c r="N89" s="36"/>
      <c r="O89" s="36"/>
      <c r="P89" s="36"/>
      <c r="Q89" s="36"/>
      <c r="R89" s="36"/>
      <c r="S89" s="36"/>
      <c r="T89" s="36"/>
      <c r="U89" s="35"/>
    </row>
    <row r="90" spans="2:21" x14ac:dyDescent="0.15">
      <c r="B90" s="34"/>
      <c r="C90" s="36"/>
      <c r="D90" s="36"/>
      <c r="E90" s="36"/>
      <c r="F90" s="36"/>
      <c r="G90" s="36"/>
      <c r="H90" s="36"/>
      <c r="I90" s="36"/>
      <c r="J90" s="36"/>
      <c r="K90" s="36"/>
      <c r="L90" s="36"/>
      <c r="M90" s="36"/>
      <c r="N90" s="36"/>
      <c r="O90" s="36"/>
      <c r="P90" s="36"/>
      <c r="Q90" s="36"/>
      <c r="R90" s="36"/>
      <c r="S90" s="36"/>
      <c r="T90" s="36"/>
      <c r="U90" s="35"/>
    </row>
    <row r="91" spans="2:21" x14ac:dyDescent="0.15">
      <c r="B91" s="34"/>
      <c r="C91" s="36"/>
      <c r="D91" s="36"/>
      <c r="E91" s="36"/>
      <c r="F91" s="36"/>
      <c r="G91" s="36"/>
      <c r="H91" s="36"/>
      <c r="I91" s="36"/>
      <c r="J91" s="36"/>
      <c r="K91" s="36"/>
      <c r="L91" s="36"/>
      <c r="M91" s="36"/>
      <c r="N91" s="36"/>
      <c r="O91" s="36"/>
      <c r="P91" s="36"/>
      <c r="Q91" s="36"/>
      <c r="R91" s="36"/>
      <c r="S91" s="36"/>
      <c r="T91" s="36"/>
      <c r="U91" s="35"/>
    </row>
    <row r="92" spans="2:21" x14ac:dyDescent="0.15">
      <c r="B92" s="34"/>
      <c r="C92" s="36"/>
      <c r="D92" s="36"/>
      <c r="E92" s="36"/>
      <c r="F92" s="36"/>
      <c r="G92" s="36"/>
      <c r="H92" s="36"/>
      <c r="I92" s="36"/>
      <c r="J92" s="36"/>
      <c r="K92" s="36"/>
      <c r="L92" s="36"/>
      <c r="M92" s="36"/>
      <c r="N92" s="36"/>
      <c r="O92" s="36"/>
      <c r="P92" s="36"/>
      <c r="Q92" s="36"/>
      <c r="R92" s="36"/>
      <c r="S92" s="36"/>
      <c r="T92" s="36"/>
      <c r="U92" s="35"/>
    </row>
    <row r="93" spans="2:21" x14ac:dyDescent="0.15">
      <c r="B93" s="34"/>
      <c r="C93" s="36"/>
      <c r="D93" s="36"/>
      <c r="E93" s="36"/>
      <c r="F93" s="36"/>
      <c r="G93" s="36"/>
      <c r="H93" s="36"/>
      <c r="I93" s="36"/>
      <c r="J93" s="36"/>
      <c r="K93" s="36"/>
      <c r="L93" s="36"/>
      <c r="M93" s="36"/>
      <c r="N93" s="36"/>
      <c r="O93" s="36"/>
      <c r="P93" s="36"/>
      <c r="Q93" s="36"/>
      <c r="R93" s="36"/>
      <c r="S93" s="36"/>
      <c r="T93" s="36"/>
      <c r="U93" s="35"/>
    </row>
    <row r="94" spans="2:21" x14ac:dyDescent="0.15">
      <c r="B94" s="34"/>
      <c r="C94" s="36"/>
      <c r="D94" s="36"/>
      <c r="E94" s="36"/>
      <c r="F94" s="36"/>
      <c r="G94" s="36"/>
      <c r="H94" s="36"/>
      <c r="I94" s="36"/>
      <c r="J94" s="36"/>
      <c r="K94" s="36"/>
      <c r="L94" s="36"/>
      <c r="M94" s="36"/>
      <c r="N94" s="36"/>
      <c r="O94" s="36"/>
      <c r="P94" s="36"/>
      <c r="Q94" s="36"/>
      <c r="R94" s="36"/>
      <c r="S94" s="36"/>
      <c r="T94" s="36"/>
      <c r="U94" s="35"/>
    </row>
    <row r="95" spans="2:21" x14ac:dyDescent="0.15">
      <c r="B95" s="34"/>
      <c r="C95" s="36"/>
      <c r="D95" s="36"/>
      <c r="E95" s="36"/>
      <c r="F95" s="36"/>
      <c r="G95" s="36"/>
      <c r="H95" s="36"/>
      <c r="I95" s="36"/>
      <c r="J95" s="36"/>
      <c r="K95" s="36"/>
      <c r="L95" s="36"/>
      <c r="M95" s="36"/>
      <c r="N95" s="36"/>
      <c r="O95" s="36"/>
      <c r="P95" s="36"/>
      <c r="Q95" s="36"/>
      <c r="R95" s="36"/>
      <c r="S95" s="36"/>
      <c r="T95" s="36"/>
      <c r="U95" s="35"/>
    </row>
    <row r="96" spans="2:21" x14ac:dyDescent="0.15">
      <c r="B96" s="34"/>
      <c r="C96" s="36"/>
      <c r="D96" s="36"/>
      <c r="E96" s="36"/>
      <c r="F96" s="36"/>
      <c r="G96" s="36"/>
      <c r="H96" s="36"/>
      <c r="I96" s="36"/>
      <c r="J96" s="36"/>
      <c r="K96" s="36"/>
      <c r="L96" s="36"/>
      <c r="M96" s="36"/>
      <c r="N96" s="36"/>
      <c r="O96" s="36"/>
      <c r="P96" s="36"/>
      <c r="Q96" s="36"/>
      <c r="R96" s="36"/>
      <c r="S96" s="36"/>
      <c r="T96" s="36"/>
      <c r="U96" s="35"/>
    </row>
    <row r="97" spans="2:21" x14ac:dyDescent="0.15">
      <c r="B97" s="34"/>
      <c r="C97" s="36"/>
      <c r="D97" s="36"/>
      <c r="E97" s="36"/>
      <c r="F97" s="36"/>
      <c r="G97" s="36"/>
      <c r="H97" s="36"/>
      <c r="I97" s="36"/>
      <c r="J97" s="36"/>
      <c r="K97" s="36"/>
      <c r="L97" s="36"/>
      <c r="M97" s="36"/>
      <c r="N97" s="36"/>
      <c r="O97" s="36"/>
      <c r="P97" s="36"/>
      <c r="Q97" s="36"/>
      <c r="R97" s="36"/>
      <c r="S97" s="36"/>
      <c r="T97" s="36"/>
      <c r="U97" s="35"/>
    </row>
    <row r="98" spans="2:21" x14ac:dyDescent="0.15">
      <c r="B98" s="34"/>
      <c r="C98" s="36"/>
      <c r="D98" s="36"/>
      <c r="E98" s="36"/>
      <c r="F98" s="36"/>
      <c r="G98" s="36"/>
      <c r="H98" s="36"/>
      <c r="I98" s="36"/>
      <c r="J98" s="36"/>
      <c r="K98" s="36"/>
      <c r="L98" s="36"/>
      <c r="M98" s="36"/>
      <c r="N98" s="36"/>
      <c r="O98" s="36"/>
      <c r="P98" s="36"/>
      <c r="Q98" s="36"/>
      <c r="R98" s="36"/>
      <c r="S98" s="36"/>
      <c r="T98" s="36"/>
      <c r="U98" s="35"/>
    </row>
    <row r="99" spans="2:21" x14ac:dyDescent="0.15">
      <c r="B99" s="34"/>
      <c r="C99" s="36"/>
      <c r="D99" s="36"/>
      <c r="E99" s="36"/>
      <c r="F99" s="36"/>
      <c r="G99" s="36"/>
      <c r="H99" s="36"/>
      <c r="I99" s="36"/>
      <c r="J99" s="36"/>
      <c r="K99" s="36"/>
      <c r="L99" s="36"/>
      <c r="M99" s="36"/>
      <c r="N99" s="36"/>
      <c r="O99" s="36"/>
      <c r="P99" s="36"/>
      <c r="Q99" s="36"/>
      <c r="R99" s="36"/>
      <c r="S99" s="36"/>
      <c r="T99" s="36"/>
      <c r="U99" s="35"/>
    </row>
    <row r="100" spans="2:21" x14ac:dyDescent="0.15">
      <c r="B100" s="34"/>
      <c r="C100" s="36"/>
      <c r="D100" s="36"/>
      <c r="E100" s="36"/>
      <c r="F100" s="36"/>
      <c r="G100" s="36"/>
      <c r="H100" s="36"/>
      <c r="I100" s="36"/>
      <c r="J100" s="36"/>
      <c r="K100" s="36"/>
      <c r="L100" s="36"/>
      <c r="M100" s="36"/>
      <c r="N100" s="36"/>
      <c r="O100" s="36"/>
      <c r="P100" s="36"/>
      <c r="Q100" s="36"/>
      <c r="R100" s="36"/>
      <c r="S100" s="36"/>
      <c r="T100" s="36"/>
      <c r="U100" s="35"/>
    </row>
    <row r="101" spans="2:21" x14ac:dyDescent="0.15">
      <c r="B101" s="34"/>
      <c r="C101" s="36"/>
      <c r="D101" s="36"/>
      <c r="E101" s="36"/>
      <c r="F101" s="36"/>
      <c r="G101" s="36"/>
      <c r="H101" s="36"/>
      <c r="I101" s="36"/>
      <c r="J101" s="36"/>
      <c r="K101" s="36"/>
      <c r="L101" s="36"/>
      <c r="M101" s="36"/>
      <c r="N101" s="36"/>
      <c r="O101" s="36"/>
      <c r="P101" s="36"/>
      <c r="Q101" s="36"/>
      <c r="R101" s="36"/>
      <c r="S101" s="36"/>
      <c r="T101" s="36"/>
      <c r="U101" s="35"/>
    </row>
    <row r="102" spans="2:21" x14ac:dyDescent="0.15">
      <c r="B102" s="34"/>
      <c r="C102" s="36"/>
      <c r="D102" s="36"/>
      <c r="E102" s="36"/>
      <c r="F102" s="36"/>
      <c r="G102" s="36"/>
      <c r="H102" s="36"/>
      <c r="I102" s="36"/>
      <c r="J102" s="36"/>
      <c r="K102" s="225" t="s">
        <v>184</v>
      </c>
      <c r="L102" s="225"/>
      <c r="M102" s="225"/>
      <c r="N102" s="225"/>
      <c r="O102" s="36"/>
      <c r="P102" s="36"/>
      <c r="Q102" s="36"/>
      <c r="R102" s="36"/>
      <c r="S102" s="36"/>
      <c r="T102" s="36"/>
      <c r="U102" s="35"/>
    </row>
    <row r="103" spans="2:21" x14ac:dyDescent="0.15">
      <c r="B103" s="34"/>
      <c r="C103" s="36"/>
      <c r="D103" s="36"/>
      <c r="E103" s="36"/>
      <c r="F103" s="36"/>
      <c r="G103" s="36"/>
      <c r="H103" s="36"/>
      <c r="I103" s="36"/>
      <c r="J103" s="36"/>
      <c r="K103" s="227" t="str">
        <f>+Autodiagnóstico!C33</f>
        <v>TIC para la gestión</v>
      </c>
      <c r="L103" s="227">
        <f>+Autodiagnóstico!C59</f>
        <v>0</v>
      </c>
      <c r="M103" s="227"/>
      <c r="N103" s="227"/>
      <c r="O103" s="36"/>
      <c r="P103" s="36"/>
      <c r="Q103" s="36"/>
      <c r="R103" s="36"/>
      <c r="S103" s="36"/>
      <c r="T103" s="36"/>
      <c r="U103" s="35"/>
    </row>
    <row r="104" spans="2:21" x14ac:dyDescent="0.15">
      <c r="B104" s="34"/>
      <c r="C104" s="36"/>
      <c r="D104" s="36"/>
      <c r="E104" s="36"/>
      <c r="F104" s="36"/>
      <c r="G104" s="36"/>
      <c r="H104" s="36"/>
      <c r="I104" s="36"/>
      <c r="J104" s="36"/>
      <c r="K104" s="36"/>
      <c r="L104" s="36"/>
      <c r="M104" s="36"/>
      <c r="N104" s="36"/>
      <c r="O104" s="36"/>
      <c r="P104" s="36"/>
      <c r="Q104" s="36"/>
      <c r="R104" s="36"/>
      <c r="S104" s="36"/>
      <c r="T104" s="36"/>
      <c r="U104" s="35"/>
    </row>
    <row r="105" spans="2:21" x14ac:dyDescent="0.15">
      <c r="B105" s="34"/>
      <c r="C105" s="36"/>
      <c r="D105" s="36"/>
      <c r="E105" s="36"/>
      <c r="F105" s="36"/>
      <c r="G105" s="36"/>
      <c r="H105" s="36"/>
      <c r="I105" s="36"/>
      <c r="J105" s="36"/>
      <c r="K105" s="36"/>
      <c r="L105" s="36"/>
      <c r="M105" s="36"/>
      <c r="N105" s="36"/>
      <c r="O105" s="36"/>
      <c r="P105" s="36"/>
      <c r="Q105" s="36"/>
      <c r="R105" s="36"/>
      <c r="S105" s="36"/>
      <c r="T105" s="36"/>
      <c r="U105" s="35"/>
    </row>
    <row r="106" spans="2:21" x14ac:dyDescent="0.15">
      <c r="B106" s="34"/>
      <c r="C106" s="36"/>
      <c r="D106" s="36"/>
      <c r="E106" s="36"/>
      <c r="F106" s="36"/>
      <c r="G106" s="36"/>
      <c r="H106" s="36"/>
      <c r="I106" s="36"/>
      <c r="J106" s="36"/>
      <c r="K106" s="36" t="s">
        <v>185</v>
      </c>
      <c r="L106" s="36" t="s">
        <v>15</v>
      </c>
      <c r="M106" s="36" t="s">
        <v>11</v>
      </c>
      <c r="N106" s="36"/>
      <c r="O106" s="36"/>
      <c r="P106" s="36"/>
      <c r="Q106" s="36"/>
      <c r="R106" s="36"/>
      <c r="S106" s="36"/>
      <c r="T106" s="36"/>
      <c r="U106" s="35"/>
    </row>
    <row r="107" spans="2:21" x14ac:dyDescent="0.15">
      <c r="B107" s="34"/>
      <c r="C107" s="36"/>
      <c r="D107" s="36"/>
      <c r="E107" s="36"/>
      <c r="F107" s="36"/>
      <c r="G107" s="36"/>
      <c r="H107" s="36"/>
      <c r="I107" s="36"/>
      <c r="J107" s="36"/>
      <c r="K107" s="36" t="str">
        <f>+Autodiagnóstico!E33</f>
        <v>Indicadores de Proceso
Logro: Estrategia de TI</v>
      </c>
      <c r="L107" s="36">
        <v>100</v>
      </c>
      <c r="M107" s="36">
        <f>+Autodiagnóstico!F33</f>
        <v>0</v>
      </c>
      <c r="N107" s="36"/>
      <c r="O107" s="36"/>
      <c r="P107" s="36"/>
      <c r="Q107" s="36"/>
      <c r="R107" s="36"/>
      <c r="S107" s="36"/>
      <c r="T107" s="36"/>
      <c r="U107" s="35"/>
    </row>
    <row r="108" spans="2:21" ht="15" customHeight="1" x14ac:dyDescent="0.15">
      <c r="B108" s="34"/>
      <c r="C108" s="36"/>
      <c r="D108" s="36"/>
      <c r="E108" s="36"/>
      <c r="F108" s="36"/>
      <c r="G108" s="36"/>
      <c r="H108" s="36"/>
      <c r="I108" s="36"/>
      <c r="J108" s="36"/>
      <c r="K108" s="36" t="str">
        <f>+Autodiagnóstico!E38</f>
        <v>Indicadores de Proceso
Logro: Gobierno de TI</v>
      </c>
      <c r="L108" s="36">
        <v>100</v>
      </c>
      <c r="M108" s="36">
        <f>+Autodiagnóstico!F38</f>
        <v>5</v>
      </c>
      <c r="N108" s="36"/>
      <c r="O108" s="36"/>
      <c r="P108" s="36"/>
      <c r="Q108" s="36"/>
      <c r="R108" s="36"/>
      <c r="S108" s="36"/>
      <c r="T108" s="36"/>
      <c r="U108" s="35"/>
    </row>
    <row r="109" spans="2:21" x14ac:dyDescent="0.15">
      <c r="B109" s="34"/>
      <c r="C109" s="36"/>
      <c r="D109" s="36"/>
      <c r="E109" s="36"/>
      <c r="F109" s="36"/>
      <c r="G109" s="36"/>
      <c r="H109" s="36"/>
      <c r="I109" s="36"/>
      <c r="J109" s="36"/>
      <c r="K109" s="36" t="str">
        <f>+Autodiagnóstico!E42</f>
        <v>Indicadores de Proceso Logro: Información</v>
      </c>
      <c r="L109" s="36">
        <v>100</v>
      </c>
      <c r="M109" s="37">
        <f>+Autodiagnóstico!F42</f>
        <v>10</v>
      </c>
      <c r="N109" s="36"/>
      <c r="O109" s="36"/>
      <c r="P109" s="36"/>
      <c r="Q109" s="36"/>
      <c r="R109" s="36"/>
      <c r="S109" s="36"/>
      <c r="T109" s="36"/>
      <c r="U109" s="35"/>
    </row>
    <row r="110" spans="2:21" x14ac:dyDescent="0.15">
      <c r="B110" s="34"/>
      <c r="C110" s="36"/>
      <c r="D110" s="36"/>
      <c r="E110" s="36"/>
      <c r="F110" s="36"/>
      <c r="G110" s="36"/>
      <c r="H110" s="36"/>
      <c r="I110" s="36"/>
      <c r="J110" s="36"/>
      <c r="K110" s="36" t="str">
        <f>+Autodiagnóstico!E46</f>
        <v>Indicadores de Proceso
Logro: Sistemas de Información</v>
      </c>
      <c r="L110" s="36">
        <v>100</v>
      </c>
      <c r="M110" s="37">
        <f>+Autodiagnóstico!F46</f>
        <v>13.333333333333334</v>
      </c>
      <c r="N110" s="36"/>
      <c r="O110" s="36"/>
      <c r="P110" s="36"/>
      <c r="Q110" s="36"/>
      <c r="R110" s="36"/>
      <c r="S110" s="36"/>
      <c r="T110" s="36"/>
      <c r="U110" s="35"/>
    </row>
    <row r="111" spans="2:21" x14ac:dyDescent="0.15">
      <c r="B111" s="34"/>
      <c r="C111" s="36"/>
      <c r="D111" s="36"/>
      <c r="E111" s="36"/>
      <c r="F111" s="36"/>
      <c r="G111" s="36"/>
      <c r="H111" s="36"/>
      <c r="I111" s="36"/>
      <c r="J111" s="36"/>
      <c r="K111" s="36" t="str">
        <f>+Autodiagnóstico!E52</f>
        <v xml:space="preserve">Indicadores de Proceso  Logro: Servicios Tecnológicos
</v>
      </c>
      <c r="L111" s="36">
        <v>100</v>
      </c>
      <c r="M111" s="37">
        <f>+Autodiagnóstico!F52</f>
        <v>5</v>
      </c>
      <c r="N111" s="36"/>
      <c r="O111" s="36"/>
      <c r="P111" s="36"/>
      <c r="Q111" s="36"/>
      <c r="R111" s="36"/>
      <c r="S111" s="36"/>
      <c r="T111" s="36"/>
      <c r="U111" s="35"/>
    </row>
    <row r="112" spans="2:21" x14ac:dyDescent="0.15">
      <c r="B112" s="34"/>
      <c r="C112" s="36"/>
      <c r="D112" s="36"/>
      <c r="E112" s="36"/>
      <c r="F112" s="36"/>
      <c r="G112" s="36"/>
      <c r="H112" s="36"/>
      <c r="I112" s="36"/>
      <c r="J112" s="36"/>
      <c r="K112" s="36" t="str">
        <f>+Autodiagnóstico!E58</f>
        <v>Indicador de Proceso
Logro: Uso y Apropiación</v>
      </c>
      <c r="L112" s="36">
        <v>100</v>
      </c>
      <c r="M112" s="37">
        <f>+Autodiagnóstico!F58</f>
        <v>0</v>
      </c>
      <c r="N112" s="36"/>
      <c r="O112" s="36"/>
      <c r="P112" s="36"/>
      <c r="Q112" s="36"/>
      <c r="R112" s="36"/>
      <c r="S112" s="36"/>
      <c r="T112" s="36"/>
      <c r="U112" s="35"/>
    </row>
    <row r="113" spans="2:21" x14ac:dyDescent="0.15">
      <c r="B113" s="34"/>
      <c r="C113" s="36"/>
      <c r="D113" s="36"/>
      <c r="E113" s="36"/>
      <c r="F113" s="36"/>
      <c r="G113" s="36"/>
      <c r="H113" s="36"/>
      <c r="I113" s="36"/>
      <c r="J113" s="36"/>
      <c r="K113" s="36" t="str">
        <f>+Autodiagnóstico!E59</f>
        <v>Indicador de Proceso
Logro: Capacidades Institucionales</v>
      </c>
      <c r="L113" s="36">
        <v>100</v>
      </c>
      <c r="M113" s="37">
        <f>+Autodiagnóstico!F59</f>
        <v>0</v>
      </c>
      <c r="N113" s="36"/>
      <c r="O113" s="36"/>
      <c r="P113" s="36"/>
      <c r="Q113" s="36"/>
      <c r="R113" s="36"/>
      <c r="S113" s="36"/>
      <c r="T113" s="36"/>
      <c r="U113" s="35"/>
    </row>
    <row r="114" spans="2:21" x14ac:dyDescent="0.15">
      <c r="B114" s="34"/>
      <c r="C114" s="36"/>
      <c r="D114" s="36"/>
      <c r="E114" s="36"/>
      <c r="F114" s="36"/>
      <c r="G114" s="36"/>
      <c r="H114" s="36"/>
      <c r="I114" s="36"/>
      <c r="J114" s="36"/>
      <c r="K114" s="36" t="str">
        <f>+Autodiagnóstico!E63</f>
        <v xml:space="preserve">Indicadores de resultado TIC para la Gestión </v>
      </c>
      <c r="L114" s="36">
        <v>100</v>
      </c>
      <c r="M114" s="37">
        <f>+Autodiagnóstico!F63</f>
        <v>0</v>
      </c>
      <c r="N114" s="36"/>
      <c r="O114" s="36"/>
      <c r="P114" s="36"/>
      <c r="Q114" s="36"/>
      <c r="R114" s="36"/>
      <c r="S114" s="36"/>
      <c r="T114" s="36"/>
      <c r="U114" s="35"/>
    </row>
    <row r="115" spans="2:21" x14ac:dyDescent="0.15">
      <c r="B115" s="34"/>
      <c r="C115" s="36"/>
      <c r="D115" s="36"/>
      <c r="E115" s="36"/>
      <c r="F115" s="36"/>
      <c r="G115" s="36"/>
      <c r="H115" s="36"/>
      <c r="I115" s="36"/>
      <c r="J115" s="36"/>
      <c r="K115" s="36"/>
      <c r="L115" s="36"/>
      <c r="M115" s="36"/>
      <c r="N115" s="36"/>
      <c r="O115" s="36"/>
      <c r="P115" s="36"/>
      <c r="Q115" s="36"/>
      <c r="R115" s="36"/>
      <c r="S115" s="36"/>
      <c r="T115" s="36"/>
      <c r="U115" s="35"/>
    </row>
    <row r="116" spans="2:21" x14ac:dyDescent="0.15">
      <c r="B116" s="34"/>
      <c r="C116" s="36"/>
      <c r="D116" s="36"/>
      <c r="E116" s="36"/>
      <c r="F116" s="36"/>
      <c r="G116" s="36"/>
      <c r="H116" s="36"/>
      <c r="I116" s="36"/>
      <c r="J116" s="36"/>
      <c r="K116" s="36"/>
      <c r="L116" s="36"/>
      <c r="M116" s="36"/>
      <c r="N116" s="36"/>
      <c r="O116" s="36"/>
      <c r="P116" s="36"/>
      <c r="Q116" s="36"/>
      <c r="R116" s="36"/>
      <c r="S116" s="36"/>
      <c r="T116" s="36"/>
      <c r="U116" s="35"/>
    </row>
    <row r="117" spans="2:21" x14ac:dyDescent="0.15">
      <c r="B117" s="34"/>
      <c r="C117" s="36"/>
      <c r="D117" s="36"/>
      <c r="E117" s="36"/>
      <c r="F117" s="36"/>
      <c r="G117" s="36"/>
      <c r="H117" s="36"/>
      <c r="I117" s="36"/>
      <c r="J117" s="36"/>
      <c r="K117" s="36"/>
      <c r="L117" s="36"/>
      <c r="M117" s="36"/>
      <c r="N117" s="36"/>
      <c r="O117" s="36"/>
      <c r="P117" s="36"/>
      <c r="Q117" s="36"/>
      <c r="R117" s="36"/>
      <c r="S117" s="36"/>
      <c r="T117" s="36"/>
      <c r="U117" s="35"/>
    </row>
    <row r="118" spans="2:21" x14ac:dyDescent="0.15">
      <c r="B118" s="34"/>
      <c r="C118" s="36"/>
      <c r="D118" s="36"/>
      <c r="E118" s="36"/>
      <c r="F118" s="36"/>
      <c r="G118" s="36"/>
      <c r="H118" s="36"/>
      <c r="I118" s="36"/>
      <c r="J118" s="36"/>
      <c r="K118" s="36"/>
      <c r="L118" s="36"/>
      <c r="M118" s="36"/>
      <c r="N118" s="36"/>
      <c r="O118" s="36"/>
      <c r="P118" s="36"/>
      <c r="Q118" s="36"/>
      <c r="R118" s="36"/>
      <c r="S118" s="36"/>
      <c r="T118" s="36"/>
      <c r="U118" s="35"/>
    </row>
    <row r="119" spans="2:21" x14ac:dyDescent="0.15">
      <c r="B119" s="34"/>
      <c r="C119" s="36"/>
      <c r="D119" s="36"/>
      <c r="E119" s="36"/>
      <c r="F119" s="36"/>
      <c r="G119" s="36"/>
      <c r="H119" s="36"/>
      <c r="I119" s="36"/>
      <c r="J119" s="36"/>
      <c r="K119" s="36"/>
      <c r="L119" s="36"/>
      <c r="M119" s="36"/>
      <c r="N119" s="36"/>
      <c r="O119" s="36"/>
      <c r="P119" s="36"/>
      <c r="Q119" s="36"/>
      <c r="R119" s="36"/>
      <c r="S119" s="36"/>
      <c r="T119" s="36"/>
      <c r="U119" s="35"/>
    </row>
    <row r="120" spans="2:21" x14ac:dyDescent="0.15">
      <c r="B120" s="34"/>
      <c r="C120" s="36"/>
      <c r="D120" s="36"/>
      <c r="E120" s="36"/>
      <c r="F120" s="36"/>
      <c r="G120" s="36"/>
      <c r="H120" s="36"/>
      <c r="I120" s="36"/>
      <c r="J120" s="36"/>
      <c r="K120" s="36"/>
      <c r="L120" s="36"/>
      <c r="M120" s="36"/>
      <c r="N120" s="36"/>
      <c r="O120" s="36"/>
      <c r="P120" s="36"/>
      <c r="Q120" s="36"/>
      <c r="R120" s="36"/>
      <c r="S120" s="36"/>
      <c r="T120" s="36"/>
      <c r="U120" s="35"/>
    </row>
    <row r="121" spans="2:21" x14ac:dyDescent="0.15">
      <c r="B121" s="34"/>
      <c r="C121" s="36"/>
      <c r="D121" s="36"/>
      <c r="E121" s="36"/>
      <c r="F121" s="36"/>
      <c r="G121" s="36"/>
      <c r="H121" s="36"/>
      <c r="I121" s="36"/>
      <c r="J121" s="36"/>
      <c r="K121" s="36"/>
      <c r="L121" s="36"/>
      <c r="M121" s="36"/>
      <c r="N121" s="36"/>
      <c r="O121" s="36"/>
      <c r="P121" s="36"/>
      <c r="Q121" s="36"/>
      <c r="R121" s="36"/>
      <c r="S121" s="36"/>
      <c r="T121" s="36"/>
      <c r="U121" s="35"/>
    </row>
    <row r="122" spans="2:21" x14ac:dyDescent="0.15">
      <c r="B122" s="34"/>
      <c r="C122" s="36"/>
      <c r="D122" s="36"/>
      <c r="E122" s="36"/>
      <c r="F122" s="36"/>
      <c r="G122" s="36"/>
      <c r="H122" s="36"/>
      <c r="I122" s="36"/>
      <c r="J122" s="36"/>
      <c r="K122" s="36"/>
      <c r="L122" s="36"/>
      <c r="M122" s="36"/>
      <c r="N122" s="36"/>
      <c r="O122" s="36"/>
      <c r="P122" s="36"/>
      <c r="Q122" s="36"/>
      <c r="R122" s="36"/>
      <c r="S122" s="36"/>
      <c r="T122" s="36"/>
      <c r="U122" s="35"/>
    </row>
    <row r="123" spans="2:21" x14ac:dyDescent="0.15">
      <c r="B123" s="34"/>
      <c r="C123" s="36"/>
      <c r="D123" s="36"/>
      <c r="E123" s="36"/>
      <c r="F123" s="36"/>
      <c r="G123" s="36"/>
      <c r="H123" s="36"/>
      <c r="I123" s="36"/>
      <c r="J123" s="36"/>
      <c r="K123" s="36"/>
      <c r="L123" s="36"/>
      <c r="M123" s="36"/>
      <c r="N123" s="36"/>
      <c r="O123" s="36"/>
      <c r="P123" s="36"/>
      <c r="Q123" s="36"/>
      <c r="R123" s="36"/>
      <c r="S123" s="36"/>
      <c r="T123" s="36"/>
      <c r="U123" s="35"/>
    </row>
    <row r="124" spans="2:21" x14ac:dyDescent="0.15">
      <c r="B124" s="34"/>
      <c r="C124" s="36"/>
      <c r="D124" s="36"/>
      <c r="E124" s="36"/>
      <c r="F124" s="36"/>
      <c r="G124" s="36"/>
      <c r="H124" s="36"/>
      <c r="I124" s="36"/>
      <c r="J124" s="36"/>
      <c r="K124" s="36"/>
      <c r="L124" s="36"/>
      <c r="M124" s="36"/>
      <c r="N124" s="36"/>
      <c r="O124" s="36"/>
      <c r="P124" s="36"/>
      <c r="Q124" s="36"/>
      <c r="R124" s="36"/>
      <c r="S124" s="36"/>
      <c r="T124" s="36"/>
      <c r="U124" s="35"/>
    </row>
    <row r="125" spans="2:21" x14ac:dyDescent="0.15">
      <c r="B125" s="34"/>
      <c r="C125" s="36"/>
      <c r="D125" s="36"/>
      <c r="E125" s="36"/>
      <c r="F125" s="36"/>
      <c r="G125" s="36"/>
      <c r="H125" s="36"/>
      <c r="I125" s="36"/>
      <c r="J125" s="36"/>
      <c r="K125" s="36"/>
      <c r="L125" s="36"/>
      <c r="M125" s="36"/>
      <c r="N125" s="36"/>
      <c r="O125" s="36"/>
      <c r="P125" s="36"/>
      <c r="Q125" s="36"/>
      <c r="R125" s="36"/>
      <c r="S125" s="36"/>
      <c r="T125" s="36"/>
      <c r="U125" s="35"/>
    </row>
    <row r="126" spans="2:21" x14ac:dyDescent="0.15">
      <c r="B126" s="34"/>
      <c r="C126" s="36"/>
      <c r="D126" s="36"/>
      <c r="E126" s="36"/>
      <c r="F126" s="36"/>
      <c r="G126" s="36"/>
      <c r="H126" s="36"/>
      <c r="I126" s="36"/>
      <c r="J126" s="36"/>
      <c r="K126" s="36"/>
      <c r="L126" s="36"/>
      <c r="M126" s="36"/>
      <c r="N126" s="36"/>
      <c r="O126" s="36"/>
      <c r="P126" s="36"/>
      <c r="Q126" s="36"/>
      <c r="R126" s="36"/>
      <c r="S126" s="36"/>
      <c r="T126" s="36"/>
      <c r="U126" s="35"/>
    </row>
    <row r="127" spans="2:21" x14ac:dyDescent="0.15">
      <c r="B127" s="34"/>
      <c r="C127" s="36"/>
      <c r="D127" s="36"/>
      <c r="E127" s="36"/>
      <c r="F127" s="36"/>
      <c r="G127" s="36"/>
      <c r="H127" s="36"/>
      <c r="I127" s="36"/>
      <c r="J127" s="36"/>
      <c r="K127" s="36"/>
      <c r="L127" s="36"/>
      <c r="M127" s="36"/>
      <c r="N127" s="36"/>
      <c r="O127" s="36"/>
      <c r="P127" s="36"/>
      <c r="Q127" s="36"/>
      <c r="R127" s="36"/>
      <c r="S127" s="36"/>
      <c r="T127" s="36"/>
      <c r="U127" s="35"/>
    </row>
    <row r="128" spans="2:21" x14ac:dyDescent="0.15">
      <c r="B128" s="34"/>
      <c r="C128" s="36"/>
      <c r="D128" s="36"/>
      <c r="E128" s="36"/>
      <c r="F128" s="36"/>
      <c r="G128" s="36"/>
      <c r="H128" s="36"/>
      <c r="I128" s="36"/>
      <c r="J128" s="36"/>
      <c r="K128" s="36"/>
      <c r="L128" s="36"/>
      <c r="M128" s="36"/>
      <c r="N128" s="36"/>
      <c r="O128" s="36"/>
      <c r="P128" s="36"/>
      <c r="Q128" s="36"/>
      <c r="R128" s="36"/>
      <c r="S128" s="36"/>
      <c r="T128" s="36"/>
      <c r="U128" s="35"/>
    </row>
    <row r="129" spans="2:21" x14ac:dyDescent="0.15">
      <c r="B129" s="34"/>
      <c r="C129" s="36"/>
      <c r="D129" s="36"/>
      <c r="E129" s="36"/>
      <c r="F129" s="36"/>
      <c r="G129" s="36"/>
      <c r="H129" s="36"/>
      <c r="I129" s="36"/>
      <c r="J129" s="36"/>
      <c r="K129" s="225" t="s">
        <v>186</v>
      </c>
      <c r="L129" s="225"/>
      <c r="M129" s="225"/>
      <c r="N129" s="225"/>
      <c r="O129" s="36"/>
      <c r="P129" s="36"/>
      <c r="Q129" s="36"/>
      <c r="R129" s="36"/>
      <c r="S129" s="36"/>
      <c r="T129" s="36"/>
      <c r="U129" s="35"/>
    </row>
    <row r="130" spans="2:21" x14ac:dyDescent="0.15">
      <c r="B130" s="34"/>
      <c r="C130" s="36"/>
      <c r="D130" s="36"/>
      <c r="E130" s="36"/>
      <c r="F130" s="36"/>
      <c r="G130" s="36"/>
      <c r="H130" s="36"/>
      <c r="I130" s="36"/>
      <c r="J130" s="36"/>
      <c r="K130" s="227" t="str">
        <f>+Autodiagnóstico!C69</f>
        <v xml:space="preserve">Seguridad y privacidad de la información </v>
      </c>
      <c r="L130" s="227">
        <f>+Autodiagnóstico!C86</f>
        <v>0</v>
      </c>
      <c r="M130" s="227"/>
      <c r="N130" s="227"/>
      <c r="O130" s="36"/>
      <c r="P130" s="36"/>
      <c r="Q130" s="36"/>
      <c r="R130" s="36"/>
      <c r="S130" s="36"/>
      <c r="T130" s="36"/>
      <c r="U130" s="35"/>
    </row>
    <row r="131" spans="2:21" x14ac:dyDescent="0.15">
      <c r="B131" s="34"/>
      <c r="C131" s="36"/>
      <c r="D131" s="36"/>
      <c r="E131" s="36"/>
      <c r="F131" s="36"/>
      <c r="G131" s="36"/>
      <c r="H131" s="36"/>
      <c r="I131" s="36"/>
      <c r="J131" s="36"/>
      <c r="K131" s="36"/>
      <c r="L131" s="36"/>
      <c r="M131" s="36"/>
      <c r="N131" s="36"/>
      <c r="O131" s="36"/>
      <c r="P131" s="36"/>
      <c r="Q131" s="36"/>
      <c r="R131" s="36"/>
      <c r="S131" s="36"/>
      <c r="T131" s="36"/>
      <c r="U131" s="35"/>
    </row>
    <row r="132" spans="2:21" x14ac:dyDescent="0.15">
      <c r="B132" s="34"/>
      <c r="C132" s="36"/>
      <c r="D132" s="36"/>
      <c r="E132" s="36"/>
      <c r="F132" s="36"/>
      <c r="G132" s="36"/>
      <c r="H132" s="36"/>
      <c r="I132" s="36"/>
      <c r="J132" s="36"/>
      <c r="K132" s="36"/>
      <c r="L132" s="36"/>
      <c r="M132" s="36"/>
      <c r="N132" s="36"/>
      <c r="O132" s="36"/>
      <c r="P132" s="36"/>
      <c r="Q132" s="36"/>
      <c r="R132" s="36"/>
      <c r="S132" s="36"/>
      <c r="T132" s="36"/>
      <c r="U132" s="35"/>
    </row>
    <row r="133" spans="2:21" x14ac:dyDescent="0.15">
      <c r="B133" s="34"/>
      <c r="C133" s="36"/>
      <c r="D133" s="36"/>
      <c r="E133" s="36"/>
      <c r="F133" s="36"/>
      <c r="G133" s="36"/>
      <c r="H133" s="36"/>
      <c r="I133" s="36"/>
      <c r="J133" s="36"/>
      <c r="K133" s="36" t="s">
        <v>187</v>
      </c>
      <c r="L133" s="36" t="s">
        <v>15</v>
      </c>
      <c r="M133" s="36" t="s">
        <v>11</v>
      </c>
      <c r="N133" s="36"/>
      <c r="O133" s="36"/>
      <c r="P133" s="36"/>
      <c r="Q133" s="36"/>
      <c r="R133" s="36"/>
      <c r="S133" s="36"/>
      <c r="T133" s="36"/>
      <c r="U133" s="35"/>
    </row>
    <row r="134" spans="2:21" x14ac:dyDescent="0.15">
      <c r="B134" s="34"/>
      <c r="C134" s="36"/>
      <c r="D134" s="36"/>
      <c r="E134" s="36"/>
      <c r="F134" s="36"/>
      <c r="G134" s="36"/>
      <c r="H134" s="36"/>
      <c r="I134" s="36"/>
      <c r="J134" s="36"/>
      <c r="K134" s="36" t="str">
        <f>+Autodiagnóstico!E69</f>
        <v>Indicadores de Proceso
Logro: Definición del marco de seguridad y privacidad de la información y de los sistemas de información</v>
      </c>
      <c r="L134" s="36">
        <v>100</v>
      </c>
      <c r="M134" s="37">
        <f>+Autodiagnóstico!F69</f>
        <v>13.333333333333334</v>
      </c>
      <c r="N134" s="36"/>
      <c r="O134" s="36"/>
      <c r="P134" s="36"/>
      <c r="Q134" s="36"/>
      <c r="R134" s="36"/>
      <c r="S134" s="36"/>
      <c r="T134" s="36"/>
      <c r="U134" s="35"/>
    </row>
    <row r="135" spans="2:21" x14ac:dyDescent="0.15">
      <c r="B135" s="34"/>
      <c r="C135" s="36"/>
      <c r="D135" s="36"/>
      <c r="E135" s="36"/>
      <c r="F135" s="36"/>
      <c r="G135" s="36"/>
      <c r="H135" s="36"/>
      <c r="I135" s="36"/>
      <c r="J135" s="36"/>
      <c r="K135" s="36" t="str">
        <f>+Autodiagnóstico!E80</f>
        <v>Indicadores de Proceso
Logro: Plan de seguridad y privacidad de la información y de los sistemas de información</v>
      </c>
      <c r="L135" s="36">
        <v>100</v>
      </c>
      <c r="M135" s="37">
        <f>+Autodiagnóstico!F80</f>
        <v>0</v>
      </c>
      <c r="N135" s="36"/>
      <c r="O135" s="36"/>
      <c r="P135" s="36"/>
      <c r="Q135" s="36"/>
      <c r="R135" s="36"/>
      <c r="S135" s="36"/>
      <c r="T135" s="36"/>
      <c r="U135" s="35"/>
    </row>
    <row r="136" spans="2:21" x14ac:dyDescent="0.15">
      <c r="B136" s="34"/>
      <c r="C136" s="36"/>
      <c r="D136" s="36"/>
      <c r="E136" s="36"/>
      <c r="F136" s="36"/>
      <c r="G136" s="36"/>
      <c r="H136" s="36"/>
      <c r="I136" s="36"/>
      <c r="J136" s="36"/>
      <c r="K136" s="36" t="str">
        <f>+Autodiagnóstico!E83</f>
        <v>Indicadores de Proceso Logro: Monitoreo y mejoramiento continuo</v>
      </c>
      <c r="L136" s="36">
        <v>100</v>
      </c>
      <c r="M136" s="37">
        <f>+Autodiagnóstico!F83</f>
        <v>0</v>
      </c>
      <c r="N136" s="36"/>
      <c r="O136" s="36"/>
      <c r="P136" s="36"/>
      <c r="Q136" s="36"/>
      <c r="R136" s="36"/>
      <c r="S136" s="36"/>
      <c r="T136" s="36"/>
      <c r="U136" s="35"/>
    </row>
    <row r="137" spans="2:21" x14ac:dyDescent="0.15">
      <c r="B137" s="34"/>
      <c r="C137" s="36"/>
      <c r="D137" s="36"/>
      <c r="E137" s="36"/>
      <c r="F137" s="36"/>
      <c r="G137" s="36"/>
      <c r="H137" s="36"/>
      <c r="I137" s="36"/>
      <c r="J137" s="36"/>
      <c r="K137" s="36" t="str">
        <f>+Autodiagnóstico!E90</f>
        <v>Indicadores de resultado Seguridad y Privacidad de la Información</v>
      </c>
      <c r="L137" s="36">
        <v>100</v>
      </c>
      <c r="M137" s="37">
        <f>+Autodiagnóstico!F90</f>
        <v>0</v>
      </c>
      <c r="N137" s="36"/>
      <c r="O137" s="36"/>
      <c r="P137" s="36"/>
      <c r="Q137" s="36"/>
      <c r="R137" s="36"/>
      <c r="S137" s="36"/>
      <c r="T137" s="36"/>
      <c r="U137" s="35"/>
    </row>
    <row r="138" spans="2:21" x14ac:dyDescent="0.15">
      <c r="B138" s="34"/>
      <c r="C138" s="36"/>
      <c r="D138" s="36"/>
      <c r="E138" s="36"/>
      <c r="F138" s="36"/>
      <c r="G138" s="36"/>
      <c r="H138" s="36"/>
      <c r="I138" s="36"/>
      <c r="J138" s="36"/>
      <c r="K138" s="36"/>
      <c r="L138" s="36"/>
      <c r="M138" s="36"/>
      <c r="N138" s="36"/>
      <c r="O138" s="36"/>
      <c r="P138" s="36"/>
      <c r="Q138" s="36"/>
      <c r="R138" s="36"/>
      <c r="S138" s="36"/>
      <c r="T138" s="36"/>
      <c r="U138" s="35"/>
    </row>
    <row r="139" spans="2:21" x14ac:dyDescent="0.15">
      <c r="B139" s="34"/>
      <c r="C139" s="36"/>
      <c r="D139" s="36"/>
      <c r="E139" s="36"/>
      <c r="F139" s="36"/>
      <c r="G139" s="36"/>
      <c r="H139" s="36"/>
      <c r="I139" s="36"/>
      <c r="J139" s="36"/>
      <c r="K139" s="36"/>
      <c r="L139" s="36"/>
      <c r="M139" s="36"/>
      <c r="N139" s="36"/>
      <c r="O139" s="36"/>
      <c r="P139" s="36"/>
      <c r="Q139" s="36"/>
      <c r="R139" s="36"/>
      <c r="S139" s="36"/>
      <c r="T139" s="36"/>
      <c r="U139" s="35"/>
    </row>
    <row r="140" spans="2:21" x14ac:dyDescent="0.15">
      <c r="B140" s="34"/>
      <c r="C140" s="36"/>
      <c r="D140" s="36"/>
      <c r="E140" s="36"/>
      <c r="F140" s="36"/>
      <c r="G140" s="36"/>
      <c r="H140" s="36"/>
      <c r="I140" s="36"/>
      <c r="J140" s="36"/>
      <c r="K140" s="36"/>
      <c r="L140" s="36"/>
      <c r="M140" s="36"/>
      <c r="N140" s="36"/>
      <c r="O140" s="36"/>
      <c r="P140" s="36"/>
      <c r="Q140" s="36"/>
      <c r="R140" s="36"/>
      <c r="S140" s="36"/>
      <c r="T140" s="36"/>
      <c r="U140" s="35"/>
    </row>
    <row r="141" spans="2:21" x14ac:dyDescent="0.15">
      <c r="B141" s="34"/>
      <c r="C141" s="36"/>
      <c r="D141" s="36"/>
      <c r="E141" s="36"/>
      <c r="F141" s="36"/>
      <c r="G141" s="36"/>
      <c r="H141" s="36"/>
      <c r="I141" s="36"/>
      <c r="J141" s="36"/>
      <c r="K141" s="36"/>
      <c r="L141" s="36"/>
      <c r="M141" s="36"/>
      <c r="N141" s="36"/>
      <c r="O141" s="36"/>
      <c r="P141" s="36"/>
      <c r="Q141" s="36"/>
      <c r="R141" s="36"/>
      <c r="S141" s="36"/>
      <c r="T141" s="36"/>
      <c r="U141" s="35"/>
    </row>
    <row r="142" spans="2:21" x14ac:dyDescent="0.15">
      <c r="B142" s="34"/>
      <c r="C142" s="36"/>
      <c r="D142" s="36"/>
      <c r="E142" s="36"/>
      <c r="F142" s="36"/>
      <c r="G142" s="36"/>
      <c r="H142" s="36"/>
      <c r="I142" s="36"/>
      <c r="J142" s="36"/>
      <c r="K142" s="36"/>
      <c r="L142" s="36"/>
      <c r="M142" s="36"/>
      <c r="N142" s="36"/>
      <c r="O142" s="36"/>
      <c r="P142" s="36"/>
      <c r="Q142" s="36"/>
      <c r="R142" s="36"/>
      <c r="S142" s="36"/>
      <c r="T142" s="36"/>
      <c r="U142" s="35"/>
    </row>
    <row r="143" spans="2:21" x14ac:dyDescent="0.15">
      <c r="B143" s="34"/>
      <c r="C143" s="36"/>
      <c r="D143" s="36"/>
      <c r="E143" s="36"/>
      <c r="F143" s="36"/>
      <c r="G143" s="36"/>
      <c r="H143" s="36"/>
      <c r="I143" s="36"/>
      <c r="J143" s="36"/>
      <c r="K143" s="36"/>
      <c r="L143" s="36"/>
      <c r="M143" s="36"/>
      <c r="N143" s="36"/>
      <c r="O143" s="36"/>
      <c r="P143" s="36"/>
      <c r="Q143" s="36"/>
      <c r="R143" s="36"/>
      <c r="S143" s="36"/>
      <c r="T143" s="36"/>
      <c r="U143" s="35"/>
    </row>
    <row r="144" spans="2:21" x14ac:dyDescent="0.15">
      <c r="B144" s="34"/>
      <c r="C144" s="36"/>
      <c r="D144" s="36"/>
      <c r="E144" s="36"/>
      <c r="F144" s="36"/>
      <c r="G144" s="36"/>
      <c r="H144" s="36"/>
      <c r="I144" s="36"/>
      <c r="J144" s="36"/>
      <c r="K144" s="36"/>
      <c r="L144" s="36"/>
      <c r="M144" s="36"/>
      <c r="N144" s="36"/>
      <c r="O144" s="36"/>
      <c r="P144" s="36"/>
      <c r="Q144" s="36"/>
      <c r="R144" s="36"/>
      <c r="S144" s="36"/>
      <c r="T144" s="36"/>
      <c r="U144" s="35"/>
    </row>
    <row r="145" spans="2:21" x14ac:dyDescent="0.15">
      <c r="B145" s="34"/>
      <c r="C145" s="36"/>
      <c r="D145" s="36"/>
      <c r="E145" s="36"/>
      <c r="F145" s="36"/>
      <c r="G145" s="36"/>
      <c r="H145" s="36"/>
      <c r="I145" s="36"/>
      <c r="J145" s="36"/>
      <c r="K145" s="36"/>
      <c r="L145" s="36"/>
      <c r="M145" s="36"/>
      <c r="N145" s="36"/>
      <c r="O145" s="36"/>
      <c r="P145" s="36"/>
      <c r="Q145" s="36"/>
      <c r="R145" s="36"/>
      <c r="S145" s="36"/>
      <c r="T145" s="36"/>
      <c r="U145" s="35"/>
    </row>
    <row r="146" spans="2:21" x14ac:dyDescent="0.15">
      <c r="B146" s="34"/>
      <c r="C146" s="36"/>
      <c r="D146" s="36"/>
      <c r="E146" s="36"/>
      <c r="F146" s="36"/>
      <c r="G146" s="36"/>
      <c r="H146" s="36"/>
      <c r="I146" s="36"/>
      <c r="J146" s="36"/>
      <c r="K146" s="36"/>
      <c r="L146" s="36"/>
      <c r="M146" s="36"/>
      <c r="N146" s="36"/>
      <c r="O146" s="36"/>
      <c r="P146" s="36"/>
      <c r="Q146" s="36"/>
      <c r="R146" s="36"/>
      <c r="S146" s="36"/>
      <c r="T146" s="36"/>
      <c r="U146" s="35"/>
    </row>
    <row r="147" spans="2:21" x14ac:dyDescent="0.15">
      <c r="B147" s="34"/>
      <c r="C147" s="36"/>
      <c r="D147" s="36"/>
      <c r="E147" s="36"/>
      <c r="F147" s="36"/>
      <c r="G147" s="36"/>
      <c r="H147" s="36"/>
      <c r="I147" s="36"/>
      <c r="J147" s="36"/>
      <c r="K147" s="36"/>
      <c r="L147" s="36"/>
      <c r="M147" s="36"/>
      <c r="N147" s="36"/>
      <c r="O147" s="36"/>
      <c r="P147" s="36"/>
      <c r="Q147" s="36"/>
      <c r="R147" s="36"/>
      <c r="S147" s="36"/>
      <c r="T147" s="36"/>
      <c r="U147" s="35"/>
    </row>
    <row r="148" spans="2:21" x14ac:dyDescent="0.15">
      <c r="B148" s="34"/>
      <c r="C148" s="36"/>
      <c r="D148" s="36"/>
      <c r="E148" s="36"/>
      <c r="F148" s="36"/>
      <c r="G148" s="36"/>
      <c r="H148" s="36"/>
      <c r="I148" s="36"/>
      <c r="J148" s="36"/>
      <c r="K148" s="36"/>
      <c r="L148" s="36"/>
      <c r="M148" s="36"/>
      <c r="N148" s="36"/>
      <c r="O148" s="36"/>
      <c r="P148" s="36"/>
      <c r="Q148" s="36"/>
      <c r="R148" s="36"/>
      <c r="S148" s="36"/>
      <c r="T148" s="36"/>
      <c r="U148" s="35"/>
    </row>
    <row r="149" spans="2:21" x14ac:dyDescent="0.15">
      <c r="B149" s="34"/>
      <c r="C149" s="36"/>
      <c r="D149" s="36"/>
      <c r="E149" s="36"/>
      <c r="F149" s="36"/>
      <c r="G149" s="36"/>
      <c r="H149" s="36"/>
      <c r="I149" s="36"/>
      <c r="J149" s="36"/>
      <c r="K149" s="36"/>
      <c r="L149" s="36"/>
      <c r="M149" s="36"/>
      <c r="N149" s="36"/>
      <c r="O149" s="36"/>
      <c r="P149" s="36"/>
      <c r="Q149" s="36"/>
      <c r="R149" s="36"/>
      <c r="S149" s="36"/>
      <c r="T149" s="36"/>
      <c r="U149" s="35"/>
    </row>
    <row r="150" spans="2:21" x14ac:dyDescent="0.15">
      <c r="B150" s="34"/>
      <c r="C150" s="36"/>
      <c r="D150" s="36"/>
      <c r="E150" s="36"/>
      <c r="F150" s="36"/>
      <c r="G150" s="36"/>
      <c r="H150" s="36"/>
      <c r="I150" s="36"/>
      <c r="J150" s="36"/>
      <c r="K150" s="36"/>
      <c r="L150" s="36"/>
      <c r="M150" s="36"/>
      <c r="N150" s="36"/>
      <c r="O150" s="36"/>
      <c r="P150" s="36"/>
      <c r="Q150" s="36"/>
      <c r="R150" s="36"/>
      <c r="S150" s="36"/>
      <c r="T150" s="36"/>
      <c r="U150" s="35"/>
    </row>
    <row r="151" spans="2:21" x14ac:dyDescent="0.15">
      <c r="B151" s="34"/>
      <c r="C151" s="36"/>
      <c r="D151" s="36"/>
      <c r="E151" s="36"/>
      <c r="F151" s="36"/>
      <c r="G151" s="36"/>
      <c r="H151" s="36"/>
      <c r="I151" s="36"/>
      <c r="J151" s="36"/>
      <c r="K151" s="36"/>
      <c r="L151" s="36"/>
      <c r="M151" s="36"/>
      <c r="N151" s="36"/>
      <c r="O151" s="36"/>
      <c r="P151" s="36"/>
      <c r="Q151" s="36"/>
      <c r="R151" s="36"/>
      <c r="S151" s="36"/>
      <c r="T151" s="36"/>
      <c r="U151" s="35"/>
    </row>
    <row r="152" spans="2:21" x14ac:dyDescent="0.15">
      <c r="B152" s="34"/>
      <c r="C152" s="36"/>
      <c r="D152" s="36"/>
      <c r="E152" s="36"/>
      <c r="F152" s="36"/>
      <c r="G152" s="36"/>
      <c r="H152" s="36"/>
      <c r="I152" s="36"/>
      <c r="J152" s="36"/>
      <c r="K152" s="36"/>
      <c r="L152" s="36"/>
      <c r="M152" s="36"/>
      <c r="N152" s="36"/>
      <c r="O152" s="36"/>
      <c r="P152" s="36"/>
      <c r="Q152" s="36"/>
      <c r="R152" s="36"/>
      <c r="S152" s="36"/>
      <c r="T152" s="36"/>
      <c r="U152" s="35"/>
    </row>
    <row r="153" spans="2:21" ht="15" thickBot="1" x14ac:dyDescent="0.2">
      <c r="B153" s="39"/>
      <c r="C153" s="40"/>
      <c r="D153" s="40"/>
      <c r="E153" s="40"/>
      <c r="F153" s="40"/>
      <c r="G153" s="40"/>
      <c r="H153" s="40"/>
      <c r="I153" s="40"/>
      <c r="J153" s="40"/>
      <c r="K153" s="40"/>
      <c r="L153" s="40"/>
      <c r="M153" s="40"/>
      <c r="N153" s="40"/>
      <c r="O153" s="40"/>
      <c r="P153" s="40"/>
      <c r="Q153" s="40"/>
      <c r="R153" s="40"/>
      <c r="S153" s="40"/>
      <c r="T153" s="40"/>
      <c r="U153" s="41"/>
    </row>
    <row r="154" spans="2:21" x14ac:dyDescent="0.15"/>
    <row r="155" spans="2:21" x14ac:dyDescent="0.15"/>
    <row r="156" spans="2:21" x14ac:dyDescent="0.15"/>
    <row r="157" spans="2:21" x14ac:dyDescent="0.15">
      <c r="C157" s="42"/>
      <c r="D157" s="43"/>
      <c r="E157" s="43"/>
      <c r="F157" s="43"/>
      <c r="O157" s="44"/>
      <c r="P157" s="45"/>
    </row>
    <row r="158" spans="2:21" x14ac:dyDescent="0.15">
      <c r="O158" s="44"/>
      <c r="P158" s="45"/>
    </row>
    <row r="159" spans="2:21" x14ac:dyDescent="0.15">
      <c r="O159" s="44"/>
      <c r="P159" s="45"/>
    </row>
    <row r="160" spans="2:21" x14ac:dyDescent="0.15"/>
    <row r="161" spans="11:12" ht="18" x14ac:dyDescent="0.2">
      <c r="K161" s="226" t="s">
        <v>32</v>
      </c>
      <c r="L161" s="226"/>
    </row>
    <row r="162" spans="11:12" x14ac:dyDescent="0.15"/>
    <row r="163" spans="11:12" x14ac:dyDescent="0.15"/>
    <row r="164" spans="11:12" x14ac:dyDescent="0.15"/>
    <row r="165" spans="11:12" hidden="1" x14ac:dyDescent="0.15"/>
    <row r="166" spans="11:12" hidden="1" x14ac:dyDescent="0.15"/>
    <row r="167" spans="11:12" hidden="1" x14ac:dyDescent="0.15"/>
    <row r="168" spans="11:12" hidden="1" x14ac:dyDescent="0.15"/>
    <row r="169" spans="11:12" hidden="1" x14ac:dyDescent="0.15"/>
    <row r="170" spans="11:12" hidden="1" x14ac:dyDescent="0.15"/>
    <row r="171" spans="11:12" hidden="1" x14ac:dyDescent="0.15"/>
    <row r="172" spans="11:12" hidden="1" x14ac:dyDescent="0.15"/>
    <row r="173" spans="11:12" hidden="1" x14ac:dyDescent="0.15"/>
    <row r="174" spans="11:12" hidden="1" x14ac:dyDescent="0.15"/>
    <row r="175" spans="11:12" hidden="1" x14ac:dyDescent="0.15"/>
    <row r="176" spans="11:12"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N102"/>
  <sheetViews>
    <sheetView showGridLines="0" tabSelected="1" showRuler="0" topLeftCell="G43" zoomScale="80" zoomScaleNormal="80" zoomScalePageLayoutView="90" workbookViewId="0">
      <selection activeCell="K45" sqref="K45"/>
    </sheetView>
  </sheetViews>
  <sheetFormatPr baseColWidth="10" defaultColWidth="11.5" defaultRowHeight="16" x14ac:dyDescent="0.2"/>
  <cols>
    <col min="1" max="1" width="1.5" style="1" customWidth="1"/>
    <col min="2" max="2" width="1.5" style="3" customWidth="1"/>
    <col min="3" max="3" width="19.33203125" style="1" customWidth="1"/>
    <col min="4" max="4" width="22.5" style="1" customWidth="1"/>
    <col min="5" max="5" width="74.83203125" style="1" customWidth="1"/>
    <col min="6" max="6" width="15.5" style="88" customWidth="1"/>
    <col min="7" max="7" width="50.5" style="1" customWidth="1"/>
    <col min="8" max="8" width="22.1640625" style="1" hidden="1" customWidth="1"/>
    <col min="9" max="9" width="61.5" style="1" customWidth="1"/>
    <col min="10" max="10" width="51.6640625" style="1" customWidth="1"/>
    <col min="11" max="11" width="58.33203125" style="145" customWidth="1"/>
    <col min="12" max="13" width="40.6640625" style="1" customWidth="1"/>
    <col min="14" max="14" width="1.5" style="1" customWidth="1"/>
    <col min="15" max="15" width="4.5" style="1" customWidth="1"/>
    <col min="16" max="16384" width="11.5" style="1"/>
  </cols>
  <sheetData>
    <row r="1" spans="2:14" ht="17" thickBot="1" x14ac:dyDescent="0.25"/>
    <row r="2" spans="2:14" x14ac:dyDescent="0.2">
      <c r="B2" s="24"/>
      <c r="C2" s="25"/>
      <c r="D2" s="25"/>
      <c r="E2" s="25"/>
      <c r="F2" s="86"/>
      <c r="G2" s="25"/>
      <c r="H2" s="25"/>
      <c r="I2" s="25"/>
      <c r="J2" s="25"/>
      <c r="K2" s="142"/>
      <c r="L2" s="25"/>
      <c r="M2" s="25"/>
      <c r="N2" s="26"/>
    </row>
    <row r="3" spans="2:14" ht="25" x14ac:dyDescent="0.2">
      <c r="B3" s="27"/>
      <c r="C3" s="149" t="s">
        <v>238</v>
      </c>
      <c r="D3" s="150"/>
      <c r="E3" s="150"/>
      <c r="F3" s="150"/>
      <c r="G3" s="150"/>
      <c r="H3" s="150"/>
      <c r="I3" s="150"/>
      <c r="J3" s="150"/>
      <c r="K3" s="150"/>
      <c r="L3" s="150"/>
      <c r="M3" s="150"/>
      <c r="N3" s="28"/>
    </row>
    <row r="4" spans="2:14" x14ac:dyDescent="0.2">
      <c r="B4" s="27"/>
      <c r="C4" s="7"/>
      <c r="D4" s="7"/>
      <c r="E4" s="7"/>
      <c r="F4" s="87"/>
      <c r="G4" s="7"/>
      <c r="H4" s="7"/>
      <c r="I4" s="7"/>
      <c r="J4" s="7"/>
      <c r="K4" s="144"/>
      <c r="L4" s="7"/>
      <c r="M4" s="7"/>
      <c r="N4" s="28"/>
    </row>
    <row r="5" spans="2:14" s="7" customFormat="1" ht="14" x14ac:dyDescent="0.2">
      <c r="B5" s="3"/>
      <c r="C5" s="306" t="s">
        <v>46</v>
      </c>
      <c r="D5" s="306" t="s">
        <v>43</v>
      </c>
      <c r="E5" s="306" t="s">
        <v>4</v>
      </c>
      <c r="F5" s="306" t="s">
        <v>31</v>
      </c>
      <c r="G5" s="307" t="s">
        <v>0</v>
      </c>
      <c r="H5" s="307" t="s">
        <v>1</v>
      </c>
      <c r="I5" s="329" t="s">
        <v>2</v>
      </c>
      <c r="J5" s="329" t="s">
        <v>189</v>
      </c>
      <c r="K5" s="330" t="s">
        <v>190</v>
      </c>
      <c r="L5" s="330" t="s">
        <v>191</v>
      </c>
      <c r="M5" s="330" t="s">
        <v>192</v>
      </c>
    </row>
    <row r="6" spans="2:14" s="7" customFormat="1" ht="14" x14ac:dyDescent="0.2">
      <c r="B6" s="308"/>
      <c r="C6" s="309"/>
      <c r="D6" s="306"/>
      <c r="E6" s="306"/>
      <c r="F6" s="306"/>
      <c r="G6" s="307"/>
      <c r="H6" s="307"/>
      <c r="I6" s="329"/>
      <c r="J6" s="329"/>
      <c r="K6" s="330"/>
      <c r="L6" s="330"/>
      <c r="M6" s="330"/>
    </row>
    <row r="7" spans="2:14" s="7" customFormat="1" ht="409.6" x14ac:dyDescent="0.2">
      <c r="B7" s="228"/>
      <c r="C7" s="171" t="s">
        <v>45</v>
      </c>
      <c r="D7" s="233" t="s">
        <v>54</v>
      </c>
      <c r="E7" s="310"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311">
        <f>+Autodiagnóstico!H10</f>
        <v>75</v>
      </c>
      <c r="G7" s="312" t="s">
        <v>68</v>
      </c>
      <c r="H7" s="95"/>
      <c r="I7" s="331" t="s">
        <v>78</v>
      </c>
      <c r="J7" s="331" t="s">
        <v>84</v>
      </c>
      <c r="K7" s="332" t="s">
        <v>359</v>
      </c>
      <c r="L7" s="333"/>
      <c r="M7" s="333"/>
    </row>
    <row r="8" spans="2:14" ht="356" x14ac:dyDescent="0.2">
      <c r="B8" s="228"/>
      <c r="C8" s="171"/>
      <c r="D8" s="234"/>
      <c r="E8" s="250"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305">
        <f>+Autodiagnóstico!H11</f>
        <v>70</v>
      </c>
      <c r="G8" s="252" t="s">
        <v>77</v>
      </c>
      <c r="H8" s="313"/>
      <c r="I8" s="331" t="s">
        <v>79</v>
      </c>
      <c r="J8" s="331" t="s">
        <v>84</v>
      </c>
      <c r="K8" s="332" t="s">
        <v>309</v>
      </c>
      <c r="L8" s="333"/>
      <c r="M8" s="333"/>
      <c r="N8" s="28"/>
    </row>
    <row r="9" spans="2:14" ht="409.6" x14ac:dyDescent="0.2">
      <c r="B9" s="228"/>
      <c r="C9" s="171"/>
      <c r="D9" s="234"/>
      <c r="E9" s="235"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236">
        <v>50</v>
      </c>
      <c r="G9" s="237" t="s">
        <v>69</v>
      </c>
      <c r="H9" s="314"/>
      <c r="I9" s="331" t="s">
        <v>79</v>
      </c>
      <c r="J9" s="331" t="s">
        <v>84</v>
      </c>
      <c r="K9" s="332" t="s">
        <v>365</v>
      </c>
      <c r="L9" s="333"/>
      <c r="M9" s="333"/>
      <c r="N9" s="28"/>
    </row>
    <row r="10" spans="2:14" ht="105" x14ac:dyDescent="0.2">
      <c r="B10" s="228"/>
      <c r="C10" s="171"/>
      <c r="D10" s="234"/>
      <c r="E10" s="235"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238">
        <f>+Autodiagnóstico!H13</f>
        <v>0</v>
      </c>
      <c r="G10" s="237" t="s">
        <v>70</v>
      </c>
      <c r="H10" s="314"/>
      <c r="I10" s="331" t="s">
        <v>79</v>
      </c>
      <c r="J10" s="331" t="s">
        <v>84</v>
      </c>
      <c r="K10" s="332" t="s">
        <v>360</v>
      </c>
      <c r="L10" s="333"/>
      <c r="M10" s="333"/>
      <c r="N10" s="28"/>
    </row>
    <row r="11" spans="2:14" ht="45" x14ac:dyDescent="0.2">
      <c r="B11" s="228"/>
      <c r="C11" s="171"/>
      <c r="D11" s="234"/>
      <c r="E11" s="235" t="str">
        <f>+Autodiagnóstico!G14</f>
        <v>Indique el porcentaje de datos abiertos actualizados y difundidos respecto del total de datos estratégicos identificados en el periodo evaluado</v>
      </c>
      <c r="F11" s="236">
        <v>10</v>
      </c>
      <c r="G11" s="237" t="s">
        <v>71</v>
      </c>
      <c r="H11" s="314"/>
      <c r="I11" s="331" t="s">
        <v>79</v>
      </c>
      <c r="J11" s="331" t="s">
        <v>84</v>
      </c>
      <c r="K11" s="332" t="s">
        <v>361</v>
      </c>
      <c r="L11" s="333"/>
      <c r="M11" s="333"/>
      <c r="N11" s="28"/>
    </row>
    <row r="12" spans="2:14" ht="45" x14ac:dyDescent="0.2">
      <c r="B12" s="228"/>
      <c r="C12" s="171"/>
      <c r="D12" s="239"/>
      <c r="E12" s="240" t="str">
        <f>+Autodiagnóstico!G15</f>
        <v>¿La entidad realizó durante el periodo evaluado seguimiento al uso de datos abiertos publicados?</v>
      </c>
      <c r="F12" s="241">
        <f>+Autodiagnóstico!H15</f>
        <v>0</v>
      </c>
      <c r="G12" s="242"/>
      <c r="H12" s="315"/>
      <c r="I12" s="331" t="s">
        <v>79</v>
      </c>
      <c r="J12" s="331" t="s">
        <v>84</v>
      </c>
      <c r="K12" s="332" t="s">
        <v>312</v>
      </c>
      <c r="L12" s="333"/>
      <c r="M12" s="333"/>
      <c r="N12" s="28"/>
    </row>
    <row r="13" spans="2:14" ht="45" x14ac:dyDescent="0.2">
      <c r="B13" s="228"/>
      <c r="C13" s="171"/>
      <c r="D13" s="243" t="s">
        <v>55</v>
      </c>
      <c r="E13" s="244" t="str">
        <f>+Autodiagnóstico!G16</f>
        <v>La entidad adelantó durante el periodo evaluado acciones, iniciativas o ejercicios de colaboración con terceros usando medios electrónicos para solucionar un problema de la Entidad</v>
      </c>
      <c r="F13" s="245">
        <f>+Autodiagnóstico!H16</f>
        <v>0</v>
      </c>
      <c r="G13" s="246" t="s">
        <v>72</v>
      </c>
      <c r="H13" s="316"/>
      <c r="I13" s="331" t="s">
        <v>79</v>
      </c>
      <c r="J13" s="331" t="s">
        <v>84</v>
      </c>
      <c r="K13" s="332" t="s">
        <v>313</v>
      </c>
      <c r="L13" s="333"/>
      <c r="M13" s="333"/>
      <c r="N13" s="28"/>
    </row>
    <row r="14" spans="2:14" ht="240" x14ac:dyDescent="0.2">
      <c r="B14" s="228"/>
      <c r="C14" s="171"/>
      <c r="D14" s="243" t="s">
        <v>56</v>
      </c>
      <c r="E14" s="247"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248">
        <f>+Autodiagnóstico!H17</f>
        <v>0</v>
      </c>
      <c r="G14" s="249" t="s">
        <v>83</v>
      </c>
      <c r="H14" s="317"/>
      <c r="I14" s="331" t="s">
        <v>80</v>
      </c>
      <c r="J14" s="331" t="s">
        <v>84</v>
      </c>
      <c r="K14" s="332" t="s">
        <v>362</v>
      </c>
      <c r="L14" s="333"/>
      <c r="M14" s="333"/>
      <c r="N14" s="28"/>
    </row>
    <row r="15" spans="2:14" ht="45" x14ac:dyDescent="0.2">
      <c r="B15" s="228"/>
      <c r="C15" s="171"/>
      <c r="D15" s="233" t="s">
        <v>47</v>
      </c>
      <c r="E15" s="250" t="str">
        <f>+Autodiagnóstico!G18</f>
        <v>Indique el porcentaje de conjuntos de datos abiertos estratégicos publicados respecto del total de conjuntos de datos estratégicos identificados, durante el periodo evaluado</v>
      </c>
      <c r="F15" s="251">
        <f>+Autodiagnóstico!H18</f>
        <v>0</v>
      </c>
      <c r="G15" s="252" t="s">
        <v>71</v>
      </c>
      <c r="H15" s="313"/>
      <c r="I15" s="331"/>
      <c r="J15" s="334"/>
      <c r="K15" s="332" t="s">
        <v>311</v>
      </c>
      <c r="L15" s="333"/>
      <c r="M15" s="333"/>
      <c r="N15" s="28"/>
    </row>
    <row r="16" spans="2:14" ht="51" customHeight="1" x14ac:dyDescent="0.2">
      <c r="B16" s="228"/>
      <c r="C16" s="171"/>
      <c r="D16" s="234"/>
      <c r="E16" s="235" t="str">
        <f>+Autodiagnóstico!G19</f>
        <v>Se realizaron publicaciones o aplicaciones a partir de los datos abiertos por la entidad, durante el periodo evaluado</v>
      </c>
      <c r="F16" s="238">
        <f>+Autodiagnóstico!H19</f>
        <v>0</v>
      </c>
      <c r="G16" s="237"/>
      <c r="H16" s="314"/>
      <c r="I16" s="331"/>
      <c r="J16" s="335"/>
      <c r="K16" s="332" t="s">
        <v>314</v>
      </c>
      <c r="L16" s="333"/>
      <c r="M16" s="333"/>
      <c r="N16" s="28"/>
    </row>
    <row r="17" spans="2:14" ht="60" x14ac:dyDescent="0.2">
      <c r="B17" s="228"/>
      <c r="C17" s="171"/>
      <c r="D17" s="234"/>
      <c r="E17" s="235" t="str">
        <f>+Autodiagnóstico!G20</f>
        <v>Durante el periodo evaluado se generaron soluciones o insumos para la solución de las problemáticas o necesidades de la entidad ,a partir de las acciones, iniciativas o ejercicios de colaboración con terceros usando medios electrónicos.</v>
      </c>
      <c r="F17" s="238">
        <f>+Autodiagnóstico!H20</f>
        <v>0</v>
      </c>
      <c r="G17" s="237" t="s">
        <v>89</v>
      </c>
      <c r="H17" s="314"/>
      <c r="I17" s="331"/>
      <c r="J17" s="335"/>
      <c r="K17" s="332" t="s">
        <v>315</v>
      </c>
      <c r="L17" s="333"/>
      <c r="M17" s="333"/>
      <c r="N17" s="28"/>
    </row>
    <row r="18" spans="2:14" ht="226" thickBot="1" x14ac:dyDescent="0.25">
      <c r="B18" s="228"/>
      <c r="C18" s="220"/>
      <c r="D18" s="253"/>
      <c r="E18" s="254"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255">
        <f>+Autodiagnóstico!H21</f>
        <v>0</v>
      </c>
      <c r="G18" s="256" t="s">
        <v>88</v>
      </c>
      <c r="H18" s="318"/>
      <c r="I18" s="331"/>
      <c r="J18" s="335"/>
      <c r="K18" s="332" t="s">
        <v>316</v>
      </c>
      <c r="L18" s="333"/>
      <c r="M18" s="333"/>
      <c r="N18" s="28"/>
    </row>
    <row r="19" spans="2:14" ht="75" x14ac:dyDescent="0.2">
      <c r="B19" s="228"/>
      <c r="C19" s="229" t="s">
        <v>49</v>
      </c>
      <c r="D19" s="257" t="s">
        <v>57</v>
      </c>
      <c r="E19" s="250" t="str">
        <f>+Autodiagnóstico!G22</f>
        <v>Indique el porcentaje de trámites y Otros Procedimientos Administrativos (OPA) en línea de la entidad que contaron con caracterización de usuarios respecto del total de trámites y servicios en línea, para el periodo evaluado</v>
      </c>
      <c r="F19" s="251">
        <f>+Autodiagnóstico!H22</f>
        <v>0</v>
      </c>
      <c r="G19" s="252" t="s">
        <v>74</v>
      </c>
      <c r="H19" s="313"/>
      <c r="I19" s="331" t="s">
        <v>79</v>
      </c>
      <c r="J19" s="331" t="s">
        <v>84</v>
      </c>
      <c r="K19" s="332" t="s">
        <v>367</v>
      </c>
      <c r="L19" s="333"/>
      <c r="M19" s="333"/>
      <c r="N19" s="28"/>
    </row>
    <row r="20" spans="2:14" ht="90" x14ac:dyDescent="0.2">
      <c r="B20" s="228"/>
      <c r="C20" s="171"/>
      <c r="D20" s="234"/>
      <c r="E20" s="235" t="str">
        <f>+Autodiagnóstico!G23</f>
        <v>Indique el porcentaje de trámites y OPA en línea de la entidad que cumplieron criterios de accesibilidad respecto del total de trámites y servicios total y parcialmente en línea, para el periodo evaluado</v>
      </c>
      <c r="F20" s="238">
        <f>+Autodiagnóstico!H23</f>
        <v>0</v>
      </c>
      <c r="G20" s="237" t="s">
        <v>73</v>
      </c>
      <c r="H20" s="314"/>
      <c r="I20" s="331" t="s">
        <v>85</v>
      </c>
      <c r="J20" s="331" t="s">
        <v>84</v>
      </c>
      <c r="K20" s="332" t="s">
        <v>310</v>
      </c>
      <c r="L20" s="333"/>
      <c r="M20" s="333"/>
      <c r="N20" s="28"/>
    </row>
    <row r="21" spans="2:14" ht="60" x14ac:dyDescent="0.2">
      <c r="B21" s="228"/>
      <c r="C21" s="171"/>
      <c r="D21" s="234"/>
      <c r="E21" s="235"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238">
        <f>+Autodiagnóstico!H24</f>
        <v>0</v>
      </c>
      <c r="G21" s="237" t="s">
        <v>69</v>
      </c>
      <c r="H21" s="314"/>
      <c r="I21" s="331" t="s">
        <v>79</v>
      </c>
      <c r="J21" s="331" t="s">
        <v>84</v>
      </c>
      <c r="K21" s="332" t="s">
        <v>317</v>
      </c>
      <c r="L21" s="333"/>
      <c r="M21" s="333"/>
      <c r="N21" s="28"/>
    </row>
    <row r="22" spans="2:14" ht="45" x14ac:dyDescent="0.2">
      <c r="B22" s="228"/>
      <c r="C22" s="171"/>
      <c r="D22" s="239"/>
      <c r="E22" s="258" t="str">
        <f>+Autodiagnóstico!G25</f>
        <v>Indique el porcentaje de trámites y OPA parcial y totalmente en línea de la entidad que fueron promocionados para aumentar su uso, respecto del total de trámites y servicios total y parcialmente en línea, para el periodo evaluado</v>
      </c>
      <c r="F22" s="259">
        <f>+Autodiagnóstico!H25</f>
        <v>0</v>
      </c>
      <c r="G22" s="260"/>
      <c r="H22" s="319"/>
      <c r="I22" s="331" t="s">
        <v>79</v>
      </c>
      <c r="J22" s="331" t="s">
        <v>84</v>
      </c>
      <c r="K22" s="332" t="s">
        <v>363</v>
      </c>
      <c r="L22" s="333"/>
      <c r="M22" s="333"/>
      <c r="N22" s="28"/>
    </row>
    <row r="23" spans="2:14" ht="60" x14ac:dyDescent="0.2">
      <c r="B23" s="228"/>
      <c r="C23" s="171"/>
      <c r="D23" s="261" t="s">
        <v>58</v>
      </c>
      <c r="E23" s="262" t="str">
        <f>+Autodiagnóstico!G26</f>
        <v>Durante el periodo evaluado, la entidad contó con un formulario en su página Web para la recepción de peticiones, quejas, reclamos y denuncias</v>
      </c>
      <c r="F23" s="263">
        <f>+Autodiagnóstico!H26</f>
        <v>100</v>
      </c>
      <c r="G23" s="264" t="s">
        <v>90</v>
      </c>
      <c r="H23" s="320"/>
      <c r="I23" s="331"/>
      <c r="J23" s="331" t="s">
        <v>84</v>
      </c>
      <c r="K23" s="332" t="s">
        <v>318</v>
      </c>
      <c r="L23" s="333"/>
      <c r="M23" s="333"/>
      <c r="N23" s="28"/>
    </row>
    <row r="24" spans="2:14" ht="195" x14ac:dyDescent="0.2">
      <c r="B24" s="228"/>
      <c r="C24" s="171"/>
      <c r="D24" s="265"/>
      <c r="E24" s="235" t="str">
        <f>+Autodiagnóstico!G27</f>
        <v>Durante el periodo evaluado, la entidad ofreció la posibilidad de realizar peticiones, quejas, reclamos y denuncias a través de dispositivos móviles</v>
      </c>
      <c r="F24" s="236">
        <f>+Autodiagnóstico!H27</f>
        <v>60</v>
      </c>
      <c r="G24" s="237" t="s">
        <v>75</v>
      </c>
      <c r="H24" s="314"/>
      <c r="I24" s="331" t="s">
        <v>87</v>
      </c>
      <c r="J24" s="331" t="s">
        <v>84</v>
      </c>
      <c r="K24" s="332" t="s">
        <v>314</v>
      </c>
      <c r="L24" s="333"/>
      <c r="M24" s="333"/>
      <c r="N24" s="28"/>
    </row>
    <row r="25" spans="2:14" ht="195" x14ac:dyDescent="0.2">
      <c r="B25" s="228"/>
      <c r="C25" s="171"/>
      <c r="D25" s="266"/>
      <c r="E25" s="240"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267">
        <f>+Autodiagnóstico!H28</f>
        <v>100</v>
      </c>
      <c r="G25" s="268" t="s">
        <v>75</v>
      </c>
      <c r="H25" s="315"/>
      <c r="I25" s="331" t="s">
        <v>87</v>
      </c>
      <c r="J25" s="331" t="s">
        <v>84</v>
      </c>
      <c r="K25" s="332" t="s">
        <v>318</v>
      </c>
      <c r="L25" s="333"/>
      <c r="M25" s="333"/>
      <c r="N25" s="28"/>
    </row>
    <row r="26" spans="2:14" ht="45" x14ac:dyDescent="0.2">
      <c r="B26" s="228"/>
      <c r="C26" s="171"/>
      <c r="D26" s="269" t="s">
        <v>59</v>
      </c>
      <c r="E26" s="262" t="str">
        <f>+Autodiagnóstico!G29</f>
        <v>Indique el porcentaje de certificaciones y constancias de la entidad que podían hacerse en línea respecto del total de certificaciones y constancias que existían en la entidad</v>
      </c>
      <c r="F26" s="270">
        <f>+Autodiagnóstico!H29</f>
        <v>0</v>
      </c>
      <c r="G26" s="264"/>
      <c r="H26" s="320"/>
      <c r="I26" s="331" t="s">
        <v>79</v>
      </c>
      <c r="J26" s="331" t="s">
        <v>84</v>
      </c>
      <c r="K26" s="332" t="s">
        <v>319</v>
      </c>
      <c r="L26" s="333"/>
      <c r="M26" s="333"/>
      <c r="N26" s="28"/>
    </row>
    <row r="27" spans="2:14" ht="409.6" x14ac:dyDescent="0.2">
      <c r="B27" s="228"/>
      <c r="C27" s="171"/>
      <c r="D27" s="269"/>
      <c r="E27" s="240" t="str">
        <f>+Autodiagnóstico!G30</f>
        <v>Indique el porcentaje de trámites y OPA en línea y parcialmente en línea de la entidad respecto del total de trámites y OPA inscritos en el SUIT</v>
      </c>
      <c r="F27" s="241">
        <f>+Autodiagnóstico!H30</f>
        <v>0</v>
      </c>
      <c r="G27" s="268"/>
      <c r="H27" s="315"/>
      <c r="I27" s="331" t="s">
        <v>86</v>
      </c>
      <c r="J27" s="331" t="s">
        <v>84</v>
      </c>
      <c r="K27" s="332" t="s">
        <v>320</v>
      </c>
      <c r="L27" s="333"/>
      <c r="M27" s="333"/>
      <c r="N27" s="28"/>
    </row>
    <row r="28" spans="2:14" ht="60" x14ac:dyDescent="0.2">
      <c r="B28" s="228"/>
      <c r="C28" s="171"/>
      <c r="D28" s="269" t="s">
        <v>48</v>
      </c>
      <c r="E28" s="262" t="str">
        <f>+Autodiagnóstico!G31</f>
        <v>Indique en una escala de 0 a 100 el nivel de satisfacción de los usuarios de sus trámites y servicios en línea, durante el periodo evaluado</v>
      </c>
      <c r="F28" s="270">
        <f>+Autodiagnóstico!H31</f>
        <v>0</v>
      </c>
      <c r="G28" s="264" t="s">
        <v>76</v>
      </c>
      <c r="H28" s="320"/>
      <c r="I28" s="331"/>
      <c r="J28" s="331" t="s">
        <v>84</v>
      </c>
      <c r="K28" s="332" t="s">
        <v>319</v>
      </c>
      <c r="L28" s="333"/>
      <c r="M28" s="333"/>
      <c r="N28" s="28"/>
    </row>
    <row r="29" spans="2:14" ht="409.6" thickBot="1" x14ac:dyDescent="0.25">
      <c r="B29" s="228"/>
      <c r="C29" s="220"/>
      <c r="D29" s="271"/>
      <c r="E29" s="254"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255">
        <f>+Autodiagnóstico!H32</f>
        <v>0</v>
      </c>
      <c r="G29" s="256"/>
      <c r="H29" s="318"/>
      <c r="I29" s="331"/>
      <c r="J29" s="331" t="s">
        <v>84</v>
      </c>
      <c r="K29" s="332" t="s">
        <v>321</v>
      </c>
      <c r="L29" s="333"/>
      <c r="M29" s="333"/>
      <c r="N29" s="28"/>
    </row>
    <row r="30" spans="2:14" ht="150" x14ac:dyDescent="0.2">
      <c r="B30" s="228"/>
      <c r="C30" s="229" t="s">
        <v>52</v>
      </c>
      <c r="D30" s="272" t="s">
        <v>60</v>
      </c>
      <c r="E30" s="273" t="str">
        <f>+Autodiagnóstico!G33</f>
        <v>La entidad formuló y actualizó el Plan Estratégico de Tecnologías de Información (PETI), de acuerdo con el marco de referencia de Arquitectura Empresarial del Estado</v>
      </c>
      <c r="F30" s="274">
        <f>+Autodiagnóstico!H33</f>
        <v>0</v>
      </c>
      <c r="G30" s="275" t="s">
        <v>100</v>
      </c>
      <c r="H30" s="321"/>
      <c r="I30" s="331" t="s">
        <v>79</v>
      </c>
      <c r="J30" s="331" t="s">
        <v>93</v>
      </c>
      <c r="K30" s="332" t="s">
        <v>322</v>
      </c>
      <c r="L30" s="333"/>
      <c r="M30" s="333"/>
      <c r="N30" s="28"/>
    </row>
    <row r="31" spans="2:14" ht="135" x14ac:dyDescent="0.2">
      <c r="B31" s="228"/>
      <c r="C31" s="171"/>
      <c r="D31" s="269"/>
      <c r="E31" s="235"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238">
        <f>+Autodiagnóstico!H34</f>
        <v>0</v>
      </c>
      <c r="G31" s="237"/>
      <c r="H31" s="314"/>
      <c r="I31" s="331" t="s">
        <v>79</v>
      </c>
      <c r="J31" s="331" t="s">
        <v>93</v>
      </c>
      <c r="K31" s="332" t="s">
        <v>366</v>
      </c>
      <c r="L31" s="333"/>
      <c r="M31" s="333"/>
      <c r="N31" s="28"/>
    </row>
    <row r="32" spans="2:14" ht="135" x14ac:dyDescent="0.2">
      <c r="B32" s="228"/>
      <c r="C32" s="171"/>
      <c r="D32" s="269"/>
      <c r="E32" s="235"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238">
        <f>+Autodiagnóstico!H35</f>
        <v>0</v>
      </c>
      <c r="G32" s="237" t="s">
        <v>101</v>
      </c>
      <c r="H32" s="314"/>
      <c r="I32" s="331" t="s">
        <v>79</v>
      </c>
      <c r="J32" s="331" t="s">
        <v>93</v>
      </c>
      <c r="K32" s="332" t="s">
        <v>366</v>
      </c>
      <c r="L32" s="333"/>
      <c r="M32" s="333"/>
      <c r="N32" s="28"/>
    </row>
    <row r="33" spans="2:14" ht="135" x14ac:dyDescent="0.2">
      <c r="B33" s="228"/>
      <c r="C33" s="171"/>
      <c r="D33" s="269"/>
      <c r="E33" s="235" t="str">
        <f>+Autodiagnóstico!G36</f>
        <v>En relación con el catálogo de servicios de TI, la Entidad:
a. Lo tiene y está actualizado
b. Lo tiene y no está actualizado
c. No lo tiene o se encuentra en proceso de construcción</v>
      </c>
      <c r="F33" s="238">
        <f>+Autodiagnóstico!H36</f>
        <v>0</v>
      </c>
      <c r="G33" s="237" t="s">
        <v>99</v>
      </c>
      <c r="H33" s="314"/>
      <c r="I33" s="331" t="s">
        <v>79</v>
      </c>
      <c r="J33" s="331" t="s">
        <v>93</v>
      </c>
      <c r="K33" s="332" t="s">
        <v>323</v>
      </c>
      <c r="L33" s="333"/>
      <c r="M33" s="333"/>
      <c r="N33" s="28"/>
    </row>
    <row r="34" spans="2:14" ht="135" x14ac:dyDescent="0.2">
      <c r="B34" s="228"/>
      <c r="C34" s="171"/>
      <c r="D34" s="269"/>
      <c r="E34" s="240"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241">
        <f>+Autodiagnóstico!H37</f>
        <v>0</v>
      </c>
      <c r="G34" s="268" t="s">
        <v>98</v>
      </c>
      <c r="H34" s="315"/>
      <c r="I34" s="331" t="s">
        <v>79</v>
      </c>
      <c r="J34" s="331" t="s">
        <v>93</v>
      </c>
      <c r="K34" s="332" t="s">
        <v>324</v>
      </c>
      <c r="L34" s="333"/>
      <c r="M34" s="333"/>
      <c r="N34" s="28"/>
    </row>
    <row r="35" spans="2:14" ht="135" x14ac:dyDescent="0.2">
      <c r="B35" s="228"/>
      <c r="C35" s="171"/>
      <c r="D35" s="269" t="s">
        <v>61</v>
      </c>
      <c r="E35" s="262"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35" s="276">
        <f>+Autodiagnóstico!H38</f>
        <v>20</v>
      </c>
      <c r="G35" s="264" t="s">
        <v>97</v>
      </c>
      <c r="H35" s="320"/>
      <c r="I35" s="331" t="s">
        <v>79</v>
      </c>
      <c r="J35" s="331" t="s">
        <v>93</v>
      </c>
      <c r="K35" s="332"/>
      <c r="L35" s="333"/>
      <c r="M35" s="333"/>
      <c r="N35" s="28"/>
    </row>
    <row r="36" spans="2:14" ht="135" x14ac:dyDescent="0.2">
      <c r="B36" s="228"/>
      <c r="C36" s="171"/>
      <c r="D36" s="269"/>
      <c r="E36" s="235"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238">
        <f>+Autodiagnóstico!H39</f>
        <v>0</v>
      </c>
      <c r="G36" s="237" t="s">
        <v>91</v>
      </c>
      <c r="H36" s="314"/>
      <c r="I36" s="331" t="s">
        <v>79</v>
      </c>
      <c r="J36" s="331" t="s">
        <v>93</v>
      </c>
      <c r="K36" s="332" t="s">
        <v>368</v>
      </c>
      <c r="L36" s="333"/>
      <c r="M36" s="333"/>
      <c r="N36" s="28"/>
    </row>
    <row r="37" spans="2:14" ht="135" x14ac:dyDescent="0.2">
      <c r="B37" s="228"/>
      <c r="C37" s="171"/>
      <c r="D37" s="269"/>
      <c r="E37" s="235" t="str">
        <f>+Autodiagnóstico!G40</f>
        <v>Durante el periodo evaluado, la entidad usó una metodología para la gestión de proyectos de TI</v>
      </c>
      <c r="F37" s="238">
        <f>+Autodiagnóstico!H40</f>
        <v>0</v>
      </c>
      <c r="G37" s="277"/>
      <c r="H37" s="322"/>
      <c r="I37" s="336"/>
      <c r="J37" s="331" t="s">
        <v>93</v>
      </c>
      <c r="K37" s="332" t="s">
        <v>369</v>
      </c>
      <c r="L37" s="333"/>
      <c r="M37" s="333"/>
      <c r="N37" s="28"/>
    </row>
    <row r="38" spans="2:14" ht="135" x14ac:dyDescent="0.2">
      <c r="B38" s="228"/>
      <c r="C38" s="171"/>
      <c r="D38" s="269"/>
      <c r="E38" s="240" t="str">
        <f>+Autodiagnóstico!G41</f>
        <v>Durante el periodo evaluado, hubo transferencia de conocimiento de los proveedores  y/o contratistas de TI hacia la Entidad.</v>
      </c>
      <c r="F38" s="241">
        <f>+Autodiagnóstico!H41</f>
        <v>0</v>
      </c>
      <c r="G38" s="268"/>
      <c r="H38" s="315"/>
      <c r="I38" s="331" t="s">
        <v>79</v>
      </c>
      <c r="J38" s="331" t="s">
        <v>93</v>
      </c>
      <c r="K38" s="332" t="s">
        <v>325</v>
      </c>
      <c r="L38" s="333"/>
      <c r="M38" s="333"/>
      <c r="N38" s="28"/>
    </row>
    <row r="39" spans="2:14" ht="135" x14ac:dyDescent="0.2">
      <c r="B39" s="228"/>
      <c r="C39" s="171"/>
      <c r="D39" s="269" t="s">
        <v>62</v>
      </c>
      <c r="E39" s="262"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39" s="276">
        <f>+Autodiagnóstico!H42</f>
        <v>40</v>
      </c>
      <c r="G39" s="264" t="s">
        <v>96</v>
      </c>
      <c r="H39" s="320"/>
      <c r="I39" s="331" t="s">
        <v>79</v>
      </c>
      <c r="J39" s="331" t="s">
        <v>93</v>
      </c>
      <c r="K39" s="332" t="s">
        <v>326</v>
      </c>
      <c r="L39" s="333"/>
      <c r="M39" s="333"/>
      <c r="N39" s="28"/>
    </row>
    <row r="40" spans="2:14" ht="135" x14ac:dyDescent="0.2">
      <c r="B40" s="228"/>
      <c r="C40" s="171"/>
      <c r="D40" s="269"/>
      <c r="E40" s="235"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278">
        <f>+Autodiagnóstico!H43</f>
        <v>0</v>
      </c>
      <c r="G40" s="237" t="s">
        <v>95</v>
      </c>
      <c r="H40" s="314"/>
      <c r="I40" s="331" t="s">
        <v>79</v>
      </c>
      <c r="J40" s="331" t="s">
        <v>93</v>
      </c>
      <c r="K40" s="332" t="s">
        <v>327</v>
      </c>
      <c r="L40" s="333"/>
      <c r="M40" s="333"/>
      <c r="N40" s="28"/>
    </row>
    <row r="41" spans="2:14" ht="135" x14ac:dyDescent="0.2">
      <c r="B41" s="228"/>
      <c r="C41" s="171"/>
      <c r="D41" s="269"/>
      <c r="E41" s="235" t="str">
        <f>+Autodiagnóstico!G44</f>
        <v>Durante el periodo evaluado, la entidad usó el estándar GEL-XML en la implementación de servicios para el intercambio de información con otras entidades</v>
      </c>
      <c r="F41" s="278">
        <f>+Autodiagnóstico!H44</f>
        <v>0</v>
      </c>
      <c r="G41" s="237" t="s">
        <v>94</v>
      </c>
      <c r="H41" s="314"/>
      <c r="I41" s="331" t="s">
        <v>79</v>
      </c>
      <c r="J41" s="331" t="s">
        <v>93</v>
      </c>
      <c r="K41" s="332" t="s">
        <v>328</v>
      </c>
      <c r="L41" s="333"/>
      <c r="M41" s="333"/>
      <c r="N41" s="28"/>
    </row>
    <row r="42" spans="2:14" ht="210" x14ac:dyDescent="0.2">
      <c r="B42" s="228"/>
      <c r="C42" s="171"/>
      <c r="D42" s="269"/>
      <c r="E42" s="240"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279">
        <f>+Autodiagnóstico!H45</f>
        <v>0</v>
      </c>
      <c r="G42" s="268"/>
      <c r="H42" s="315"/>
      <c r="I42" s="331" t="s">
        <v>79</v>
      </c>
      <c r="J42" s="331" t="s">
        <v>93</v>
      </c>
      <c r="K42" s="332" t="s">
        <v>329</v>
      </c>
      <c r="L42" s="333"/>
      <c r="M42" s="333"/>
      <c r="N42" s="28"/>
    </row>
    <row r="43" spans="2:14" ht="135" x14ac:dyDescent="0.2">
      <c r="B43" s="228"/>
      <c r="C43" s="171"/>
      <c r="D43" s="269" t="s">
        <v>63</v>
      </c>
      <c r="E43" s="262" t="str">
        <f>+Autodiagnóstico!G46</f>
        <v>Durante el periodo evaluado, la entidad incorporó dentro de los contratos de desarrollo de sistemas de información, cláusulas que obliguen a  realizar transferencia de derechos de autor a su favor.</v>
      </c>
      <c r="F43" s="280">
        <f>+Autodiagnóstico!H46</f>
        <v>0</v>
      </c>
      <c r="G43" s="264"/>
      <c r="H43" s="320"/>
      <c r="I43" s="331" t="s">
        <v>79</v>
      </c>
      <c r="J43" s="331" t="s">
        <v>93</v>
      </c>
      <c r="K43" s="332" t="s">
        <v>330</v>
      </c>
      <c r="L43" s="333"/>
      <c r="M43" s="333"/>
      <c r="N43" s="28"/>
    </row>
    <row r="44" spans="2:14" ht="135" x14ac:dyDescent="0.2">
      <c r="B44" s="228"/>
      <c r="C44" s="171"/>
      <c r="D44" s="269"/>
      <c r="E44" s="235"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281">
        <f>+Autodiagnóstico!H47</f>
        <v>50</v>
      </c>
      <c r="G44" s="237"/>
      <c r="H44" s="314"/>
      <c r="I44" s="331" t="s">
        <v>79</v>
      </c>
      <c r="J44" s="331" t="s">
        <v>93</v>
      </c>
      <c r="K44" s="332" t="s">
        <v>331</v>
      </c>
      <c r="L44" s="333"/>
      <c r="M44" s="333"/>
      <c r="N44" s="28"/>
    </row>
    <row r="45" spans="2:14" ht="135" x14ac:dyDescent="0.2">
      <c r="B45" s="228"/>
      <c r="C45" s="171"/>
      <c r="D45" s="269"/>
      <c r="E45" s="235" t="str">
        <f>+Autodiagnóstico!G48</f>
        <v>Durante el periodo evaluado, los sistemas de información de la entidad cumplieron con características que permiten la apertura de sus datos</v>
      </c>
      <c r="F45" s="238">
        <f>+Autodiagnóstico!H48</f>
        <v>0</v>
      </c>
      <c r="G45" s="237"/>
      <c r="H45" s="314"/>
      <c r="I45" s="331" t="s">
        <v>79</v>
      </c>
      <c r="J45" s="331" t="s">
        <v>93</v>
      </c>
      <c r="K45" s="332" t="s">
        <v>332</v>
      </c>
      <c r="L45" s="333"/>
      <c r="M45" s="333"/>
      <c r="N45" s="28"/>
    </row>
    <row r="46" spans="2:14" ht="150" x14ac:dyDescent="0.2">
      <c r="B46" s="228"/>
      <c r="C46" s="171"/>
      <c r="D46" s="269"/>
      <c r="E46" s="235"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281">
        <f>+Autodiagnóstico!H49</f>
        <v>30</v>
      </c>
      <c r="G46" s="237" t="s">
        <v>102</v>
      </c>
      <c r="H46" s="314"/>
      <c r="I46" s="331" t="s">
        <v>79</v>
      </c>
      <c r="J46" s="331" t="s">
        <v>93</v>
      </c>
      <c r="K46" s="332" t="s">
        <v>333</v>
      </c>
      <c r="L46" s="333"/>
      <c r="M46" s="333"/>
      <c r="N46" s="28"/>
    </row>
    <row r="47" spans="2:14" ht="135" x14ac:dyDescent="0.2">
      <c r="B47" s="228"/>
      <c r="C47" s="171"/>
      <c r="D47" s="269"/>
      <c r="E47" s="235"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278">
        <f>+Autodiagnóstico!H50</f>
        <v>0</v>
      </c>
      <c r="G47" s="237" t="s">
        <v>102</v>
      </c>
      <c r="H47" s="314"/>
      <c r="I47" s="331" t="s">
        <v>79</v>
      </c>
      <c r="J47" s="331" t="s">
        <v>93</v>
      </c>
      <c r="K47" s="332" t="s">
        <v>334</v>
      </c>
      <c r="L47" s="333"/>
      <c r="M47" s="333"/>
      <c r="N47" s="28"/>
    </row>
    <row r="48" spans="2:14" ht="135" x14ac:dyDescent="0.2">
      <c r="B48" s="228"/>
      <c r="C48" s="171"/>
      <c r="D48" s="269"/>
      <c r="E48" s="240"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279">
        <f>+Autodiagnóstico!H51</f>
        <v>0</v>
      </c>
      <c r="G48" s="268" t="s">
        <v>103</v>
      </c>
      <c r="H48" s="315"/>
      <c r="I48" s="331" t="s">
        <v>79</v>
      </c>
      <c r="J48" s="331" t="s">
        <v>93</v>
      </c>
      <c r="K48" s="332" t="s">
        <v>335</v>
      </c>
      <c r="L48" s="333"/>
      <c r="M48" s="333"/>
      <c r="N48" s="28"/>
    </row>
    <row r="49" spans="2:14" ht="135" x14ac:dyDescent="0.2">
      <c r="B49" s="228"/>
      <c r="C49" s="171"/>
      <c r="D49" s="269" t="s">
        <v>64</v>
      </c>
      <c r="E49" s="262" t="str">
        <f>+Autodiagnóstico!G52</f>
        <v xml:space="preserve">La Entidad posee una arquitectura de servicios tecnológicos (arquitectura de infraestructura tecnológica):
a Documentada y no actualizada
b Documentada y actualizada
</v>
      </c>
      <c r="F49" s="280">
        <f>+Autodiagnóstico!H52</f>
        <v>0</v>
      </c>
      <c r="G49" s="264" t="s">
        <v>104</v>
      </c>
      <c r="H49" s="320"/>
      <c r="I49" s="331" t="s">
        <v>79</v>
      </c>
      <c r="J49" s="331" t="s">
        <v>93</v>
      </c>
      <c r="K49" s="332" t="s">
        <v>336</v>
      </c>
      <c r="L49" s="333"/>
      <c r="M49" s="333"/>
      <c r="N49" s="28"/>
    </row>
    <row r="50" spans="2:14" ht="135" x14ac:dyDescent="0.2">
      <c r="B50" s="228"/>
      <c r="C50" s="171"/>
      <c r="D50" s="269"/>
      <c r="E50" s="235" t="str">
        <f>+Autodiagnóstico!G53</f>
        <v>La entidad aplicó metodologías de evaluación de alternativas de solución y/o tendencias tecnológicas para la adquisición de servicios y/o soluciones de TI:
a. Siempre
b. Algunas veces
c. Nunca</v>
      </c>
      <c r="F50" s="278">
        <f>+Autodiagnóstico!H53</f>
        <v>0</v>
      </c>
      <c r="G50" s="237"/>
      <c r="H50" s="314"/>
      <c r="I50" s="331" t="s">
        <v>79</v>
      </c>
      <c r="J50" s="331" t="s">
        <v>93</v>
      </c>
      <c r="K50" s="332" t="s">
        <v>337</v>
      </c>
      <c r="L50" s="333"/>
      <c r="M50" s="333"/>
      <c r="N50" s="28"/>
    </row>
    <row r="51" spans="2:14" ht="135" x14ac:dyDescent="0.2">
      <c r="B51" s="228"/>
      <c r="C51" s="171"/>
      <c r="D51" s="269"/>
      <c r="E51" s="235" t="str">
        <f>+Autodiagnóstico!G54</f>
        <v>Durante el periodo evaluado, la entidad implementó un programa de correcta disposición final de los residuos tecnológicos</v>
      </c>
      <c r="F51" s="278">
        <f>+Autodiagnóstico!H54</f>
        <v>0</v>
      </c>
      <c r="G51" s="237"/>
      <c r="H51" s="314"/>
      <c r="I51" s="331" t="s">
        <v>79</v>
      </c>
      <c r="J51" s="331" t="s">
        <v>93</v>
      </c>
      <c r="K51" s="332" t="s">
        <v>338</v>
      </c>
      <c r="L51" s="333"/>
      <c r="M51" s="333"/>
      <c r="N51" s="28"/>
    </row>
    <row r="52" spans="2:14" ht="150" x14ac:dyDescent="0.2">
      <c r="B52" s="228"/>
      <c r="C52" s="171"/>
      <c r="D52" s="269"/>
      <c r="E52" s="235"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281">
        <f>+Autodiagnóstico!H55</f>
        <v>30</v>
      </c>
      <c r="G52" s="237" t="s">
        <v>104</v>
      </c>
      <c r="H52" s="314"/>
      <c r="I52" s="331" t="s">
        <v>79</v>
      </c>
      <c r="J52" s="331" t="s">
        <v>93</v>
      </c>
      <c r="K52" s="332" t="s">
        <v>339</v>
      </c>
      <c r="L52" s="333"/>
      <c r="M52" s="333"/>
      <c r="N52" s="28"/>
    </row>
    <row r="53" spans="2:14" ht="135" x14ac:dyDescent="0.2">
      <c r="B53" s="228"/>
      <c r="C53" s="171"/>
      <c r="D53" s="269"/>
      <c r="E53" s="235"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238">
        <f>+Autodiagnóstico!H56</f>
        <v>0</v>
      </c>
      <c r="G53" s="237" t="s">
        <v>104</v>
      </c>
      <c r="H53" s="314"/>
      <c r="I53" s="331" t="s">
        <v>79</v>
      </c>
      <c r="J53" s="331" t="s">
        <v>93</v>
      </c>
      <c r="K53" s="332" t="s">
        <v>340</v>
      </c>
      <c r="L53" s="333"/>
      <c r="M53" s="333"/>
      <c r="N53" s="28"/>
    </row>
    <row r="54" spans="2:14" ht="195" x14ac:dyDescent="0.2">
      <c r="B54" s="228"/>
      <c r="C54" s="171"/>
      <c r="D54" s="269"/>
      <c r="E54" s="240"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241">
        <f>+Autodiagnóstico!H57</f>
        <v>0</v>
      </c>
      <c r="G54" s="268" t="s">
        <v>104</v>
      </c>
      <c r="H54" s="315"/>
      <c r="I54" s="331" t="s">
        <v>79</v>
      </c>
      <c r="J54" s="331" t="s">
        <v>93</v>
      </c>
      <c r="K54" s="332" t="s">
        <v>339</v>
      </c>
      <c r="L54" s="333"/>
      <c r="M54" s="333"/>
      <c r="N54" s="28"/>
    </row>
    <row r="55" spans="2:14" ht="135" x14ac:dyDescent="0.2">
      <c r="B55" s="228"/>
      <c r="C55" s="171"/>
      <c r="D55" s="243" t="s">
        <v>65</v>
      </c>
      <c r="E55" s="244" t="str">
        <f>+Autodiagnóstico!G58</f>
        <v>Seleccione las actividades realizadas por la entidad en materia de monitoreo de la Estrategia de Gobierno en línea</v>
      </c>
      <c r="F55" s="245">
        <f>+Autodiagnóstico!H58</f>
        <v>0</v>
      </c>
      <c r="G55" s="246" t="s">
        <v>106</v>
      </c>
      <c r="H55" s="316"/>
      <c r="I55" s="331" t="s">
        <v>79</v>
      </c>
      <c r="J55" s="331" t="s">
        <v>93</v>
      </c>
      <c r="K55" s="332" t="s">
        <v>341</v>
      </c>
      <c r="L55" s="333"/>
      <c r="M55" s="333"/>
      <c r="N55" s="28"/>
    </row>
    <row r="56" spans="2:14" ht="135" x14ac:dyDescent="0.2">
      <c r="B56" s="228"/>
      <c r="C56" s="171"/>
      <c r="D56" s="269" t="s">
        <v>66</v>
      </c>
      <c r="E56" s="262" t="str">
        <f>+Autodiagnóstico!G59</f>
        <v>Durante el periodo evaluado, la entidad implementó la política de reducción del uso del papel</v>
      </c>
      <c r="F56" s="270">
        <f>+Autodiagnóstico!H59</f>
        <v>0</v>
      </c>
      <c r="G56" s="264" t="s">
        <v>107</v>
      </c>
      <c r="H56" s="320"/>
      <c r="I56" s="331" t="s">
        <v>79</v>
      </c>
      <c r="J56" s="331" t="s">
        <v>93</v>
      </c>
      <c r="K56" s="332" t="s">
        <v>342</v>
      </c>
      <c r="L56" s="333"/>
      <c r="M56" s="333"/>
      <c r="N56" s="28"/>
    </row>
    <row r="57" spans="2:14" ht="135" x14ac:dyDescent="0.2">
      <c r="B57" s="228"/>
      <c r="C57" s="171"/>
      <c r="D57" s="269"/>
      <c r="E57" s="235"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238">
        <f>+Autodiagnóstico!H60</f>
        <v>0</v>
      </c>
      <c r="G57" s="237"/>
      <c r="H57" s="314"/>
      <c r="I57" s="331" t="s">
        <v>79</v>
      </c>
      <c r="J57" s="331" t="s">
        <v>93</v>
      </c>
      <c r="K57" s="332" t="s">
        <v>342</v>
      </c>
      <c r="L57" s="333"/>
      <c r="M57" s="333"/>
      <c r="N57" s="28"/>
    </row>
    <row r="58" spans="2:14" ht="30" x14ac:dyDescent="0.2">
      <c r="B58" s="228"/>
      <c r="C58" s="171"/>
      <c r="D58" s="269"/>
      <c r="E58" s="235" t="str">
        <f>+Autodiagnóstico!G61</f>
        <v>Antes de la automatización de procesos y/o procedimientos, la entidad hizo una revisión de estos desde la perspectiva funcional</v>
      </c>
      <c r="F58" s="282">
        <f>+Autodiagnóstico!H61</f>
        <v>0</v>
      </c>
      <c r="G58" s="237"/>
      <c r="H58" s="314"/>
      <c r="I58" s="331"/>
      <c r="J58" s="331"/>
      <c r="K58" s="332" t="s">
        <v>343</v>
      </c>
      <c r="L58" s="333"/>
      <c r="M58" s="333"/>
      <c r="N58" s="28"/>
    </row>
    <row r="59" spans="2:14" ht="135" x14ac:dyDescent="0.2">
      <c r="B59" s="228"/>
      <c r="C59" s="171"/>
      <c r="D59" s="269"/>
      <c r="E59" s="240" t="str">
        <f>+Autodiagnóstico!G62</f>
        <v xml:space="preserve">En el periodo evaluado la entidad realizó automatización de:
a. Procesos 
b. Procedimientos.
</v>
      </c>
      <c r="F59" s="230"/>
      <c r="G59" s="268"/>
      <c r="H59" s="315"/>
      <c r="I59" s="331" t="s">
        <v>79</v>
      </c>
      <c r="J59" s="331" t="s">
        <v>93</v>
      </c>
      <c r="K59" s="332" t="s">
        <v>343</v>
      </c>
      <c r="L59" s="333"/>
      <c r="M59" s="333"/>
      <c r="N59" s="28"/>
    </row>
    <row r="60" spans="2:14" ht="135" x14ac:dyDescent="0.2">
      <c r="B60" s="228"/>
      <c r="C60" s="171"/>
      <c r="D60" s="283" t="s">
        <v>50</v>
      </c>
      <c r="E60" s="284" t="str">
        <f>+Autodiagnóstico!G63</f>
        <v>Indique el porcentaje de los objetivos alcanzados respecto del total de objetivos del PETI</v>
      </c>
      <c r="F60" s="285">
        <f>+Autodiagnóstico!H63</f>
        <v>0</v>
      </c>
      <c r="G60" s="286"/>
      <c r="H60" s="323"/>
      <c r="I60" s="331" t="s">
        <v>79</v>
      </c>
      <c r="J60" s="331" t="s">
        <v>93</v>
      </c>
      <c r="K60" s="332" t="s">
        <v>344</v>
      </c>
      <c r="L60" s="333"/>
      <c r="M60" s="333"/>
      <c r="N60" s="28"/>
    </row>
    <row r="61" spans="2:14" ht="135" x14ac:dyDescent="0.2">
      <c r="B61" s="228"/>
      <c r="C61" s="171"/>
      <c r="D61" s="269"/>
      <c r="E61" s="287"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288">
        <f>+Autodiagnóstico!H64</f>
        <v>0</v>
      </c>
      <c r="G61" s="289"/>
      <c r="H61" s="324"/>
      <c r="I61" s="331" t="s">
        <v>79</v>
      </c>
      <c r="J61" s="331" t="s">
        <v>93</v>
      </c>
      <c r="K61" s="332" t="s">
        <v>345</v>
      </c>
      <c r="L61" s="333"/>
      <c r="M61" s="333"/>
      <c r="N61" s="28"/>
    </row>
    <row r="62" spans="2:14" ht="135" x14ac:dyDescent="0.2">
      <c r="B62" s="228"/>
      <c r="C62" s="171"/>
      <c r="D62" s="269"/>
      <c r="E62" s="287" t="str">
        <f>+Autodiagnóstico!G65</f>
        <v>Indique el porcentaje de sistemas de información que cuentan con mecanismos de auditoria y trazabilidad respecto del total de sistemas de información de la entidad</v>
      </c>
      <c r="F62" s="288">
        <f>+Autodiagnóstico!H65</f>
        <v>0</v>
      </c>
      <c r="G62" s="289"/>
      <c r="H62" s="324"/>
      <c r="I62" s="331" t="s">
        <v>79</v>
      </c>
      <c r="J62" s="331" t="s">
        <v>93</v>
      </c>
      <c r="K62" s="332" t="s">
        <v>346</v>
      </c>
      <c r="L62" s="333"/>
      <c r="M62" s="333"/>
      <c r="N62" s="28"/>
    </row>
    <row r="63" spans="2:14" ht="135" x14ac:dyDescent="0.2">
      <c r="B63" s="228"/>
      <c r="C63" s="171"/>
      <c r="D63" s="269"/>
      <c r="E63" s="287" t="str">
        <f>+Autodiagnóstico!G66</f>
        <v>Indique el porcentaje de mantenimientos preventivos realizados a los servicios tecnológicos respecto del total de mantenimientos preventivos establecidos en el plan de mantenimiento de servicios tecnológicos</v>
      </c>
      <c r="F63" s="288">
        <f>+Autodiagnóstico!H66</f>
        <v>0</v>
      </c>
      <c r="G63" s="289"/>
      <c r="H63" s="324"/>
      <c r="I63" s="331" t="s">
        <v>79</v>
      </c>
      <c r="J63" s="331" t="s">
        <v>93</v>
      </c>
      <c r="K63" s="332" t="s">
        <v>339</v>
      </c>
      <c r="L63" s="333"/>
      <c r="M63" s="333"/>
      <c r="N63" s="28"/>
    </row>
    <row r="64" spans="2:14" ht="135" x14ac:dyDescent="0.2">
      <c r="B64" s="228"/>
      <c r="C64" s="171"/>
      <c r="D64" s="269"/>
      <c r="E64" s="287" t="str">
        <f>+Autodiagnóstico!G67</f>
        <v>Indique el porcentaje de proyectos de TI  a los cuales se aplicó una estrategia de uso y apropiación, con respecto al total de proyectos ejecutados durante el periodo evaluado</v>
      </c>
      <c r="F64" s="288">
        <f>+Autodiagnóstico!H67</f>
        <v>0</v>
      </c>
      <c r="G64" s="289"/>
      <c r="H64" s="324"/>
      <c r="I64" s="331" t="s">
        <v>79</v>
      </c>
      <c r="J64" s="331" t="s">
        <v>93</v>
      </c>
      <c r="K64" s="332" t="s">
        <v>347</v>
      </c>
      <c r="L64" s="333"/>
      <c r="M64" s="333"/>
      <c r="N64" s="28"/>
    </row>
    <row r="65" spans="2:14" ht="136" thickBot="1" x14ac:dyDescent="0.25">
      <c r="B65" s="228"/>
      <c r="C65" s="220"/>
      <c r="D65" s="271"/>
      <c r="E65" s="290" t="str">
        <f>+Autodiagnóstico!G68</f>
        <v>La entidad desarrolló durante el periodo evaluado capacidades de gestión de TI que generen mayor eficiencia en la prestación del servicio al usuario (interno o externo)</v>
      </c>
      <c r="F65" s="291">
        <f>+Autodiagnóstico!H68</f>
        <v>0</v>
      </c>
      <c r="G65" s="292"/>
      <c r="H65" s="325"/>
      <c r="I65" s="331" t="s">
        <v>79</v>
      </c>
      <c r="J65" s="331" t="s">
        <v>93</v>
      </c>
      <c r="K65" s="332" t="s">
        <v>339</v>
      </c>
      <c r="L65" s="333"/>
      <c r="M65" s="333"/>
      <c r="N65" s="28"/>
    </row>
    <row r="66" spans="2:14" ht="150" x14ac:dyDescent="0.2">
      <c r="B66" s="228"/>
      <c r="C66" s="229" t="s">
        <v>44</v>
      </c>
      <c r="D66" s="272" t="s">
        <v>53</v>
      </c>
      <c r="E66" s="293"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294">
        <f>+Autodiagnóstico!H69</f>
        <v>0</v>
      </c>
      <c r="G66" s="295"/>
      <c r="H66" s="326"/>
      <c r="I66" s="331" t="s">
        <v>126</v>
      </c>
      <c r="J66" s="331" t="s">
        <v>93</v>
      </c>
      <c r="K66" s="332" t="s">
        <v>348</v>
      </c>
      <c r="L66" s="333"/>
      <c r="M66" s="333"/>
      <c r="N66" s="28"/>
    </row>
    <row r="67" spans="2:14" ht="150" x14ac:dyDescent="0.2">
      <c r="B67" s="228"/>
      <c r="C67" s="171"/>
      <c r="D67" s="269"/>
      <c r="E67" s="287"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296">
        <f>+Autodiagnóstico!H70</f>
        <v>50</v>
      </c>
      <c r="G67" s="289"/>
      <c r="H67" s="324"/>
      <c r="I67" s="331" t="s">
        <v>126</v>
      </c>
      <c r="J67" s="331" t="s">
        <v>93</v>
      </c>
      <c r="K67" s="332" t="s">
        <v>349</v>
      </c>
      <c r="L67" s="333"/>
      <c r="M67" s="333"/>
      <c r="N67" s="28"/>
    </row>
    <row r="68" spans="2:14" ht="150" x14ac:dyDescent="0.2">
      <c r="B68" s="228"/>
      <c r="C68" s="171"/>
      <c r="D68" s="269"/>
      <c r="E68" s="287"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297"/>
      <c r="G68" s="289"/>
      <c r="H68" s="324"/>
      <c r="I68" s="331" t="s">
        <v>126</v>
      </c>
      <c r="J68" s="331" t="s">
        <v>93</v>
      </c>
      <c r="K68" s="332" t="s">
        <v>364</v>
      </c>
      <c r="L68" s="333"/>
      <c r="M68" s="333"/>
      <c r="N68" s="28"/>
    </row>
    <row r="69" spans="2:14" ht="150" x14ac:dyDescent="0.2">
      <c r="B69" s="228"/>
      <c r="C69" s="171"/>
      <c r="D69" s="269"/>
      <c r="E69" s="287"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288">
        <f>+Autodiagnóstico!H72</f>
        <v>0</v>
      </c>
      <c r="G69" s="289" t="s">
        <v>112</v>
      </c>
      <c r="H69" s="324"/>
      <c r="I69" s="331" t="s">
        <v>126</v>
      </c>
      <c r="J69" s="331" t="s">
        <v>93</v>
      </c>
      <c r="K69" s="332" t="s">
        <v>350</v>
      </c>
      <c r="L69" s="333"/>
      <c r="M69" s="333"/>
      <c r="N69" s="28"/>
    </row>
    <row r="70" spans="2:14" ht="150" x14ac:dyDescent="0.2">
      <c r="B70" s="228"/>
      <c r="C70" s="171"/>
      <c r="D70" s="269"/>
      <c r="E70" s="287"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296">
        <f>+Autodiagnóstico!H73</f>
        <v>30</v>
      </c>
      <c r="G70" s="289" t="s">
        <v>114</v>
      </c>
      <c r="H70" s="324"/>
      <c r="I70" s="331" t="s">
        <v>126</v>
      </c>
      <c r="J70" s="331" t="s">
        <v>93</v>
      </c>
      <c r="K70" s="332" t="s">
        <v>351</v>
      </c>
      <c r="L70" s="333"/>
      <c r="M70" s="333"/>
      <c r="N70" s="28"/>
    </row>
    <row r="71" spans="2:14" ht="150" x14ac:dyDescent="0.2">
      <c r="B71" s="228"/>
      <c r="C71" s="171"/>
      <c r="D71" s="269"/>
      <c r="E71" s="287" t="str">
        <f>+Autodiagnóstico!G74</f>
        <v>En el periodo evaluado, la entidad contó con un inventario de activos de información acorde a la metodología planteada
a. Sí
b. En Desarrollo/En proceso
c. No.</v>
      </c>
      <c r="F71" s="297"/>
      <c r="G71" s="289" t="s">
        <v>113</v>
      </c>
      <c r="H71" s="324"/>
      <c r="I71" s="331" t="s">
        <v>126</v>
      </c>
      <c r="J71" s="331" t="s">
        <v>93</v>
      </c>
      <c r="K71" s="332" t="s">
        <v>351</v>
      </c>
      <c r="L71" s="333"/>
      <c r="M71" s="333"/>
      <c r="N71" s="28"/>
    </row>
    <row r="72" spans="2:14" ht="150" x14ac:dyDescent="0.2">
      <c r="B72" s="228"/>
      <c r="C72" s="171"/>
      <c r="D72" s="269"/>
      <c r="E72" s="287"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298">
        <f>+Autodiagnóstico!H75</f>
        <v>0</v>
      </c>
      <c r="G72" s="289" t="s">
        <v>115</v>
      </c>
      <c r="H72" s="324"/>
      <c r="I72" s="331" t="s">
        <v>126</v>
      </c>
      <c r="J72" s="331" t="s">
        <v>93</v>
      </c>
      <c r="K72" s="332" t="s">
        <v>352</v>
      </c>
      <c r="L72" s="333"/>
      <c r="M72" s="333"/>
      <c r="N72" s="28"/>
    </row>
    <row r="73" spans="2:14" ht="150" x14ac:dyDescent="0.2">
      <c r="B73" s="228"/>
      <c r="C73" s="171"/>
      <c r="D73" s="269"/>
      <c r="E73" s="287" t="str">
        <f>+Autodiagnóstico!G76</f>
        <v>En el periodo evaluado, la entidad realizó la identificación, análisis y evaluación de los riesgos de seguridad y privacidad de la información conforme a la metodología planteada
a. Sí
b. En Desarrollo/En Proceso
b. No</v>
      </c>
      <c r="F73" s="231"/>
      <c r="G73" s="289" t="s">
        <v>116</v>
      </c>
      <c r="H73" s="324"/>
      <c r="I73" s="331" t="s">
        <v>126</v>
      </c>
      <c r="J73" s="331" t="s">
        <v>93</v>
      </c>
      <c r="K73" s="332" t="s">
        <v>352</v>
      </c>
      <c r="L73" s="333"/>
      <c r="M73" s="333"/>
      <c r="N73" s="28"/>
    </row>
    <row r="74" spans="2:14" ht="150" x14ac:dyDescent="0.2">
      <c r="B74" s="228"/>
      <c r="C74" s="171"/>
      <c r="D74" s="269"/>
      <c r="E74" s="287"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232"/>
      <c r="G74" s="289"/>
      <c r="H74" s="324"/>
      <c r="I74" s="331" t="s">
        <v>126</v>
      </c>
      <c r="J74" s="331" t="s">
        <v>93</v>
      </c>
      <c r="K74" s="332" t="s">
        <v>353</v>
      </c>
      <c r="L74" s="333"/>
      <c r="M74" s="333"/>
      <c r="N74" s="28"/>
    </row>
    <row r="75" spans="2:14" ht="150" x14ac:dyDescent="0.2">
      <c r="B75" s="228"/>
      <c r="C75" s="171"/>
      <c r="D75" s="269"/>
      <c r="E75" s="287" t="str">
        <f>+Autodiagnóstico!G78</f>
        <v>La entidad formuló un plan de capacitación, sensibilización y comunicación de las políticas y buenas prácticas que mitiguen los riesgos de seguridad de la información a los que están expuestos los funcionarios</v>
      </c>
      <c r="F75" s="298">
        <f>+Autodiagnóstico!H78</f>
        <v>0</v>
      </c>
      <c r="G75" s="289" t="s">
        <v>117</v>
      </c>
      <c r="H75" s="324"/>
      <c r="I75" s="331" t="s">
        <v>126</v>
      </c>
      <c r="J75" s="331" t="s">
        <v>93</v>
      </c>
      <c r="K75" s="332" t="s">
        <v>354</v>
      </c>
      <c r="L75" s="333"/>
      <c r="M75" s="333"/>
      <c r="N75" s="28"/>
    </row>
    <row r="76" spans="2:14" ht="180" x14ac:dyDescent="0.2">
      <c r="B76" s="228"/>
      <c r="C76" s="171"/>
      <c r="D76" s="269"/>
      <c r="E76" s="299"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230"/>
      <c r="G76" s="300" t="s">
        <v>118</v>
      </c>
      <c r="H76" s="327"/>
      <c r="I76" s="331" t="s">
        <v>126</v>
      </c>
      <c r="J76" s="331" t="s">
        <v>93</v>
      </c>
      <c r="K76" s="332" t="s">
        <v>356</v>
      </c>
      <c r="L76" s="333"/>
      <c r="M76" s="333"/>
      <c r="N76" s="28"/>
    </row>
    <row r="77" spans="2:14" ht="150" x14ac:dyDescent="0.2">
      <c r="B77" s="228"/>
      <c r="C77" s="171"/>
      <c r="D77" s="269" t="s">
        <v>67</v>
      </c>
      <c r="E77" s="284"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285">
        <f>+Autodiagnóstico!H80</f>
        <v>0</v>
      </c>
      <c r="G77" s="286"/>
      <c r="H77" s="323"/>
      <c r="I77" s="331" t="s">
        <v>126</v>
      </c>
      <c r="J77" s="331" t="s">
        <v>93</v>
      </c>
      <c r="K77" s="332" t="s">
        <v>355</v>
      </c>
      <c r="L77" s="333"/>
      <c r="M77" s="333"/>
      <c r="N77" s="28"/>
    </row>
    <row r="78" spans="2:14" ht="240" x14ac:dyDescent="0.2">
      <c r="B78" s="228"/>
      <c r="C78" s="171"/>
      <c r="D78" s="269"/>
      <c r="E78" s="287"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288">
        <f>+Autodiagnóstico!H81</f>
        <v>0</v>
      </c>
      <c r="G78" s="289"/>
      <c r="H78" s="324"/>
      <c r="I78" s="331" t="s">
        <v>126</v>
      </c>
      <c r="J78" s="331" t="s">
        <v>93</v>
      </c>
      <c r="K78" s="332" t="s">
        <v>352</v>
      </c>
      <c r="L78" s="333"/>
      <c r="M78" s="333"/>
      <c r="N78" s="28"/>
    </row>
    <row r="79" spans="2:14" ht="165" x14ac:dyDescent="0.2">
      <c r="B79" s="228"/>
      <c r="C79" s="171"/>
      <c r="D79" s="269"/>
      <c r="E79" s="299"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301">
        <f>+Autodiagnóstico!H82</f>
        <v>0</v>
      </c>
      <c r="G79" s="300" t="s">
        <v>117</v>
      </c>
      <c r="H79" s="327"/>
      <c r="I79" s="331" t="s">
        <v>126</v>
      </c>
      <c r="J79" s="331" t="s">
        <v>93</v>
      </c>
      <c r="K79" s="332" t="s">
        <v>354</v>
      </c>
      <c r="L79" s="333"/>
      <c r="M79" s="333"/>
      <c r="N79" s="28"/>
    </row>
    <row r="80" spans="2:14" ht="240" x14ac:dyDescent="0.2">
      <c r="B80" s="228"/>
      <c r="C80" s="171"/>
      <c r="D80" s="261" t="s">
        <v>188</v>
      </c>
      <c r="E80" s="284"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285">
        <f>+Autodiagnóstico!H83</f>
        <v>0</v>
      </c>
      <c r="G80" s="286" t="s">
        <v>120</v>
      </c>
      <c r="H80" s="323"/>
      <c r="I80" s="331" t="s">
        <v>126</v>
      </c>
      <c r="J80" s="331" t="s">
        <v>93</v>
      </c>
      <c r="K80" s="332" t="s">
        <v>348</v>
      </c>
      <c r="L80" s="333"/>
      <c r="M80" s="333"/>
      <c r="N80" s="28"/>
    </row>
    <row r="81" spans="2:14" ht="165" x14ac:dyDescent="0.2">
      <c r="B81" s="228"/>
      <c r="C81" s="171"/>
      <c r="D81" s="266"/>
      <c r="E81" s="299"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301">
        <f>+Autodiagnóstico!H87</f>
        <v>0</v>
      </c>
      <c r="G81" s="300" t="s">
        <v>121</v>
      </c>
      <c r="H81" s="327"/>
      <c r="I81" s="331" t="s">
        <v>126</v>
      </c>
      <c r="J81" s="331" t="s">
        <v>93</v>
      </c>
      <c r="K81" s="332" t="s">
        <v>348</v>
      </c>
      <c r="L81" s="333"/>
      <c r="M81" s="333"/>
      <c r="N81" s="28"/>
    </row>
    <row r="82" spans="2:14" ht="150" x14ac:dyDescent="0.2">
      <c r="B82" s="228"/>
      <c r="C82" s="171"/>
      <c r="D82" s="269" t="s">
        <v>111</v>
      </c>
      <c r="E82" s="250" t="str">
        <f>+Autodiagnóstico!G90</f>
        <v>La entidad contó con un proceso de identificación de infraestructura crítica, lo aplicó y comunicó los resultados a las partes interesadas</v>
      </c>
      <c r="F82" s="251">
        <f>+Autodiagnóstico!H90</f>
        <v>0</v>
      </c>
      <c r="G82" s="252"/>
      <c r="H82" s="313"/>
      <c r="I82" s="331" t="s">
        <v>126</v>
      </c>
      <c r="J82" s="331" t="s">
        <v>93</v>
      </c>
      <c r="K82" s="332" t="s">
        <v>357</v>
      </c>
      <c r="L82" s="333"/>
      <c r="M82" s="333"/>
      <c r="N82" s="28"/>
    </row>
    <row r="83" spans="2:14" ht="150" x14ac:dyDescent="0.2">
      <c r="B83" s="228"/>
      <c r="C83" s="171"/>
      <c r="D83" s="269"/>
      <c r="E83" s="235" t="str">
        <f>+Autodiagnóstico!G91</f>
        <v>Indique si el tiempo en promedio que demoró la entidad en corregir sus vulnerabilidades luego de ser reportadas por el COLCERT tardó:
a. Minutos
b. Horas
c. Días
d. Semanas
e. La entidad no ha recibido reporte de COLCERT</v>
      </c>
      <c r="F83" s="238">
        <f>+Autodiagnóstico!H91</f>
        <v>0</v>
      </c>
      <c r="G83" s="237"/>
      <c r="H83" s="314"/>
      <c r="I83" s="331" t="s">
        <v>126</v>
      </c>
      <c r="J83" s="331" t="s">
        <v>93</v>
      </c>
      <c r="K83" s="332" t="s">
        <v>358</v>
      </c>
      <c r="L83" s="333"/>
      <c r="M83" s="333"/>
      <c r="N83" s="28"/>
    </row>
    <row r="84" spans="2:14" ht="150" x14ac:dyDescent="0.2">
      <c r="B84" s="228"/>
      <c r="C84" s="171"/>
      <c r="D84" s="269"/>
      <c r="E84" s="302" t="str">
        <f>+Autodiagnóstico!G92</f>
        <v>La entidad intercambió información de incidentes de seguridad con la entidad cabeza de sector o de ser necesario con el Colcert.</v>
      </c>
      <c r="F84" s="241">
        <f>+Autodiagnóstico!H92</f>
        <v>0</v>
      </c>
      <c r="G84" s="303"/>
      <c r="H84" s="328"/>
      <c r="I84" s="337" t="s">
        <v>126</v>
      </c>
      <c r="J84" s="334" t="s">
        <v>93</v>
      </c>
      <c r="K84" s="332" t="s">
        <v>358</v>
      </c>
      <c r="L84" s="338"/>
      <c r="M84" s="338"/>
      <c r="N84" s="28"/>
    </row>
    <row r="85" spans="2:14" ht="17" thickBot="1" x14ac:dyDescent="0.25">
      <c r="B85" s="90"/>
      <c r="C85" s="70"/>
      <c r="D85" s="70"/>
      <c r="E85" s="70"/>
      <c r="F85" s="91"/>
      <c r="G85" s="70"/>
      <c r="H85" s="70"/>
      <c r="I85" s="92"/>
      <c r="J85" s="70"/>
      <c r="K85" s="143"/>
      <c r="L85" s="70"/>
      <c r="M85" s="70"/>
      <c r="N85" s="72"/>
    </row>
    <row r="86" spans="2:14" x14ac:dyDescent="0.2">
      <c r="I86" s="89"/>
    </row>
    <row r="87" spans="2:14" x14ac:dyDescent="0.2">
      <c r="I87" s="89"/>
    </row>
    <row r="88" spans="2:14" x14ac:dyDescent="0.2">
      <c r="I88" s="89"/>
    </row>
    <row r="89" spans="2:14" x14ac:dyDescent="0.2">
      <c r="I89" s="89"/>
    </row>
    <row r="90" spans="2:14" x14ac:dyDescent="0.2">
      <c r="I90" s="89"/>
    </row>
    <row r="91" spans="2:14" x14ac:dyDescent="0.2">
      <c r="I91" s="89"/>
    </row>
    <row r="92" spans="2:14" x14ac:dyDescent="0.2">
      <c r="E92" s="304" t="s">
        <v>32</v>
      </c>
      <c r="I92" s="89"/>
    </row>
    <row r="93" spans="2:14" x14ac:dyDescent="0.2">
      <c r="I93" s="89"/>
    </row>
    <row r="94" spans="2:14" x14ac:dyDescent="0.2">
      <c r="I94" s="89"/>
    </row>
    <row r="95" spans="2:14" x14ac:dyDescent="0.2">
      <c r="I95" s="89"/>
    </row>
    <row r="96" spans="2:14" x14ac:dyDescent="0.2">
      <c r="I96" s="89"/>
    </row>
    <row r="97" spans="9:9" x14ac:dyDescent="0.2">
      <c r="I97" s="89"/>
    </row>
    <row r="98" spans="9:9" x14ac:dyDescent="0.2">
      <c r="I98" s="89"/>
    </row>
    <row r="99" spans="9:9" x14ac:dyDescent="0.2">
      <c r="I99" s="89"/>
    </row>
    <row r="100" spans="9:9" x14ac:dyDescent="0.2">
      <c r="I100" s="89"/>
    </row>
    <row r="101" spans="9:9" x14ac:dyDescent="0.2">
      <c r="I101" s="89"/>
    </row>
    <row r="102" spans="9:9" x14ac:dyDescent="0.2">
      <c r="I102" s="7"/>
    </row>
  </sheetData>
  <protectedRanges>
    <protectedRange sqref="K7:M84" name="Planeacion"/>
  </protectedRanges>
  <mergeCells count="39">
    <mergeCell ref="C30:C65"/>
    <mergeCell ref="C66:C84"/>
    <mergeCell ref="F58:F59"/>
    <mergeCell ref="F67:F68"/>
    <mergeCell ref="F70:F71"/>
    <mergeCell ref="F72:F74"/>
    <mergeCell ref="F75:F76"/>
    <mergeCell ref="D77:D79"/>
    <mergeCell ref="D82:D84"/>
    <mergeCell ref="D80:D81"/>
    <mergeCell ref="B7:B84"/>
    <mergeCell ref="C7:C18"/>
    <mergeCell ref="C19:C29"/>
    <mergeCell ref="C3:M3"/>
    <mergeCell ref="C5:C6"/>
    <mergeCell ref="D5:D6"/>
    <mergeCell ref="E5:E6"/>
    <mergeCell ref="M5:M6"/>
    <mergeCell ref="K5:K6"/>
    <mergeCell ref="L5:L6"/>
    <mergeCell ref="J5:J6"/>
    <mergeCell ref="I5:I6"/>
    <mergeCell ref="H5:H6"/>
    <mergeCell ref="G5:G6"/>
    <mergeCell ref="D23:D25"/>
    <mergeCell ref="D7:D12"/>
    <mergeCell ref="F5:F6"/>
    <mergeCell ref="D30:D34"/>
    <mergeCell ref="D56:D59"/>
    <mergeCell ref="D60:D65"/>
    <mergeCell ref="D66:D76"/>
    <mergeCell ref="D15:D18"/>
    <mergeCell ref="D19:D22"/>
    <mergeCell ref="D26:D27"/>
    <mergeCell ref="D28:D29"/>
    <mergeCell ref="D35:D38"/>
    <mergeCell ref="D39:D42"/>
    <mergeCell ref="D43:D48"/>
    <mergeCell ref="D49:D54"/>
  </mergeCells>
  <conditionalFormatting sqref="J19:J27">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F7:F84">
    <cfRule type="cellIs" dxfId="4" priority="17" operator="between">
      <formula>81</formula>
      <formula>100</formula>
    </cfRule>
    <cfRule type="cellIs" dxfId="3" priority="18" operator="between">
      <formula>61</formula>
      <formula>80</formula>
    </cfRule>
    <cfRule type="cellIs" dxfId="2" priority="19" operator="between">
      <formula>41</formula>
      <formula>60</formula>
    </cfRule>
    <cfRule type="cellIs" dxfId="1" priority="20" operator="between">
      <formula>21</formula>
      <formula>40</formula>
    </cfRule>
    <cfRule type="cellIs" dxfId="0" priority="21" operator="between">
      <formula>1</formula>
      <formula>20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Alejandro Larreamendy Joerns</cp:lastModifiedBy>
  <dcterms:created xsi:type="dcterms:W3CDTF">2016-12-25T14:51:07Z</dcterms:created>
  <dcterms:modified xsi:type="dcterms:W3CDTF">2018-12-18T17:59:55Z</dcterms:modified>
</cp:coreProperties>
</file>