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755"/>
  </bookViews>
  <sheets>
    <sheet name="PA 2019 Dic 12 " sheetId="1" r:id="rId1"/>
    <sheet name="Hoja1" sheetId="2" r:id="rId2"/>
  </sheets>
  <definedNames>
    <definedName name="_xlnm._FilterDatabase" localSheetId="0" hidden="1">'PA 2019 Dic 12 '!$W$1:$W$185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Z40" i="1" l="1"/>
  <c r="U40" i="1"/>
  <c r="U22" i="1"/>
  <c r="U11" i="1"/>
  <c r="U9" i="1"/>
  <c r="Z56" i="1"/>
  <c r="Z11" i="1"/>
  <c r="Z9" i="1"/>
  <c r="Z103" i="1"/>
  <c r="Z89" i="1"/>
  <c r="Z85" i="1"/>
  <c r="Z83" i="1"/>
  <c r="Z50" i="1"/>
  <c r="U93" i="1"/>
  <c r="T154" i="1"/>
  <c r="U143" i="1"/>
  <c r="U131" i="1"/>
  <c r="U114" i="1"/>
  <c r="U103" i="1"/>
  <c r="U85" i="1"/>
  <c r="U83" i="1"/>
  <c r="U79" i="1"/>
  <c r="U74" i="1"/>
  <c r="Z74" i="1" s="1"/>
  <c r="U46" i="1"/>
  <c r="T131" i="1"/>
  <c r="T150" i="1"/>
  <c r="U30" i="1" l="1"/>
  <c r="U138" i="1" l="1"/>
  <c r="U135" i="1"/>
  <c r="U151" i="1"/>
  <c r="Z36" i="1" l="1"/>
  <c r="U67" i="1"/>
  <c r="Z67" i="1" s="1"/>
  <c r="U36" i="1"/>
  <c r="Z22" i="1"/>
  <c r="U4" i="1"/>
  <c r="Z4" i="1" s="1"/>
  <c r="U163" i="1" l="1"/>
  <c r="U164" i="1" s="1"/>
  <c r="Z159" i="1"/>
  <c r="Z154" i="1"/>
  <c r="Z151" i="1"/>
  <c r="Z150" i="1"/>
  <c r="Z146" i="1"/>
  <c r="Z143" i="1"/>
  <c r="Z141" i="1"/>
  <c r="U141" i="1"/>
  <c r="Z138" i="1"/>
  <c r="Z137" i="1"/>
  <c r="Z135" i="1"/>
  <c r="Z131" i="1"/>
  <c r="Z128" i="1"/>
  <c r="Z123" i="1"/>
  <c r="Z114" i="1"/>
  <c r="Z111" i="1"/>
  <c r="U111" i="1"/>
  <c r="Z108" i="1"/>
  <c r="U108" i="1"/>
  <c r="Z104" i="1"/>
  <c r="U104" i="1"/>
  <c r="Z97" i="1"/>
  <c r="Z96" i="1"/>
  <c r="T160" i="1"/>
  <c r="R185" i="1" s="1"/>
  <c r="Z64" i="1"/>
  <c r="Z60" i="1"/>
  <c r="U60" i="1"/>
  <c r="Z49" i="1"/>
  <c r="Z47" i="1"/>
  <c r="Z46" i="1"/>
  <c r="Z34" i="1"/>
  <c r="Z30" i="1"/>
  <c r="U15" i="1"/>
  <c r="Z15" i="1" s="1"/>
  <c r="AC159" i="1" l="1"/>
  <c r="U160" i="1"/>
  <c r="Z93" i="1"/>
  <c r="AC141" i="1" s="1"/>
  <c r="Z79" i="1"/>
  <c r="AC83" i="1" s="1"/>
  <c r="AC85" i="1" l="1"/>
  <c r="Z160" i="1"/>
</calcChain>
</file>

<file path=xl/comments1.xml><?xml version="1.0" encoding="utf-8"?>
<comments xmlns="http://schemas.openxmlformats.org/spreadsheetml/2006/main">
  <authors>
    <author>MSI1</author>
    <author>Invitado</author>
    <author>Usuario de Windows</author>
  </authors>
  <commentList>
    <comment ref="F36" authorId="0">
      <text>
        <r>
          <rPr>
            <b/>
            <sz val="9"/>
            <color indexed="81"/>
            <rFont val="Tahoma"/>
            <family val="2"/>
          </rPr>
          <t>MSI1:</t>
        </r>
        <r>
          <rPr>
            <sz val="9"/>
            <color indexed="81"/>
            <rFont val="Tahoma"/>
            <family val="2"/>
          </rPr>
          <t xml:space="preserve">
Lo que aparece en rojo, no está en la meta inicial en el Plan Indicativo.</t>
        </r>
      </text>
    </comment>
    <comment ref="F46" authorId="0">
      <text>
        <r>
          <rPr>
            <b/>
            <sz val="9"/>
            <color indexed="81"/>
            <rFont val="Tahoma"/>
            <family val="2"/>
          </rPr>
          <t>MSI1:</t>
        </r>
        <r>
          <rPr>
            <sz val="9"/>
            <color indexed="81"/>
            <rFont val="Tahoma"/>
            <family val="2"/>
          </rPr>
          <t xml:space="preserve">
Esta meta no hace parte del Plan Indicativo.
</t>
        </r>
      </text>
    </comment>
    <comment ref="T47" authorId="1">
      <text>
        <r>
          <rPr>
            <b/>
            <sz val="9"/>
            <color indexed="81"/>
            <rFont val="Tahoma"/>
            <family val="2"/>
          </rPr>
          <t>Invitado:</t>
        </r>
        <r>
          <rPr>
            <sz val="9"/>
            <color indexed="81"/>
            <rFont val="Tahoma"/>
            <family val="2"/>
          </rPr>
          <t xml:space="preserve">
Macro proyecto para contratación de ps
</t>
        </r>
      </text>
    </comment>
    <comment ref="F64" authorId="0">
      <text>
        <r>
          <rPr>
            <b/>
            <sz val="9"/>
            <color indexed="81"/>
            <rFont val="Tahoma"/>
            <family val="2"/>
          </rPr>
          <t>MSI1:</t>
        </r>
        <r>
          <rPr>
            <sz val="9"/>
            <color indexed="81"/>
            <rFont val="Tahoma"/>
            <family val="2"/>
          </rPr>
          <t xml:space="preserve">
Esta meta no hace parte del Plan Indicativo</t>
        </r>
      </text>
    </comment>
    <comment ref="F67" authorId="0">
      <text>
        <r>
          <rPr>
            <b/>
            <sz val="9"/>
            <color indexed="81"/>
            <rFont val="Tahoma"/>
            <family val="2"/>
          </rPr>
          <t>MSI1:</t>
        </r>
        <r>
          <rPr>
            <sz val="9"/>
            <color indexed="81"/>
            <rFont val="Tahoma"/>
            <family val="2"/>
          </rPr>
          <t xml:space="preserve">
Esta meta está mal escrita, con respecto a la meta original en el Plan Indicativo.</t>
        </r>
      </text>
    </comment>
    <comment ref="F138" authorId="0">
      <text>
        <r>
          <rPr>
            <b/>
            <sz val="9"/>
            <color indexed="81"/>
            <rFont val="Tahoma"/>
            <family val="2"/>
          </rPr>
          <t>MSI1:</t>
        </r>
        <r>
          <rPr>
            <sz val="9"/>
            <color indexed="81"/>
            <rFont val="Tahoma"/>
            <family val="2"/>
          </rPr>
          <t xml:space="preserve">
Esta meta no hace parte del Plan Indicativo</t>
        </r>
      </text>
    </comment>
    <comment ref="T154" authorId="2">
      <text>
        <r>
          <rPr>
            <b/>
            <sz val="9"/>
            <color indexed="81"/>
            <rFont val="Tahoma"/>
            <family val="2"/>
          </rPr>
          <t>Usuario de Windows:</t>
        </r>
        <r>
          <rPr>
            <sz val="9"/>
            <color indexed="81"/>
            <rFont val="Tahoma"/>
            <family val="2"/>
          </rPr>
          <t xml:space="preserve">
LIMPIEZA DE ZONAS COSTERAS </t>
        </r>
      </text>
    </comment>
  </commentList>
</comments>
</file>

<file path=xl/sharedStrings.xml><?xml version="1.0" encoding="utf-8"?>
<sst xmlns="http://schemas.openxmlformats.org/spreadsheetml/2006/main" count="970" uniqueCount="587">
  <si>
    <t>PROGRAMA</t>
  </si>
  <si>
    <t>SUBPROGRAMA</t>
  </si>
  <si>
    <t>COD. MP</t>
  </si>
  <si>
    <t>METAS DE PRODUCTO</t>
  </si>
  <si>
    <t>CDP</t>
  </si>
  <si>
    <t>CODIGO BPIM</t>
  </si>
  <si>
    <t>NUMERO DE PROYECTO</t>
  </si>
  <si>
    <t>PROYECTO</t>
  </si>
  <si>
    <t>ACTIVIDAD</t>
  </si>
  <si>
    <t>FECHA INICIO</t>
  </si>
  <si>
    <t>FECHA TERMINACIÓN</t>
  </si>
  <si>
    <t>FUENTE FINANCIACIÓN (INVERSIÓN,FUNCIONAMIENTO)</t>
  </si>
  <si>
    <t>No.</t>
  </si>
  <si>
    <t>RECURSOS</t>
  </si>
  <si>
    <t>DEPENDENCIA</t>
  </si>
  <si>
    <t>NOMBRE DEL RESPONSABLE</t>
  </si>
  <si>
    <t>ALCANCE REAL (PRODUCTO, BIEN O SERVICIO QUE GENERA EL PROYECTO)</t>
  </si>
  <si>
    <t>TOTAL RECURSOS 2019</t>
  </si>
  <si>
    <t>VALOR POR PROYECTO</t>
  </si>
  <si>
    <t>TOTAL</t>
  </si>
  <si>
    <t xml:space="preserve">1.1 Conservación, protección restauración y aprovechamiento de los recursos naturales y del medio ambiente </t>
  </si>
  <si>
    <t>1.1.1. Establecer la línea base de la biodiversidad  del Distrito de Buenaventura para el establecimiento Público Ambiental y los planes de monitoreo para fijar las estratégias de protección, recuperación y conservación.</t>
  </si>
  <si>
    <t>1.1.1.1</t>
  </si>
  <si>
    <t>Realizar un (1) Estudio sobre la Biodiversidad del distrito de buenaventura para establecer lineas base</t>
  </si>
  <si>
    <t>GESTION AMBIENTAL</t>
  </si>
  <si>
    <t>SUBDIRECTOR</t>
  </si>
  <si>
    <t>DOCUMENTOS CON DATOS ESTADISTICOS, PROTOCOLOS, PORTAFOLIO</t>
  </si>
  <si>
    <t xml:space="preserve">1.1.2 Diagnóstico de vulnerabilidad de ecosistemas estratégicos al cambio climático </t>
  </si>
  <si>
    <t>1.1.2.1</t>
  </si>
  <si>
    <t>Realizar un diagnostico de vulnerabilidad de ecosistemas estrategicos al cambio climatico</t>
  </si>
  <si>
    <t>201876109002-1</t>
  </si>
  <si>
    <t>Participacion en la formulacion del plan de adaptacion y   mitigacion al cambio climatico distrito de Buenaventura</t>
  </si>
  <si>
    <t xml:space="preserve">*Instalación mesa local cambio climático Buenaventura.                  
* Campañas  y acciones  para
incentivar la responsabilidad ambiental.                                              
* Gestión de buenas prácticas frente al cambio climático para el sector portuario  y otros </t>
  </si>
  <si>
    <t>INVERSION</t>
  </si>
  <si>
    <t>1.1.3 Diagnóstico y evaluación de bosques y zonas degradadas urbanas y suburbanas</t>
  </si>
  <si>
    <t>1.1.3.1</t>
  </si>
  <si>
    <t>Realizar un diagnostico de bosques y zonas degradadas en la zona urbana y rural del distrito</t>
  </si>
  <si>
    <t>1.1.4 Diagnóstico - evaluación del bosque de manglar en el área urbana y suburbana, para establecer un plan de manejo.</t>
  </si>
  <si>
    <t>1.1.4.1</t>
  </si>
  <si>
    <t>Realizar un (1) diagnostico y plan de manejo para evaluar el bosque del manglar en el area urbana y suburbana del distrito de buenaventura</t>
  </si>
  <si>
    <t>201876109004-1</t>
  </si>
  <si>
    <t>Cartografía social de comunidades ubicadas en el bosque manglar del área urbana y suburbana para establecer un plan de manejo.</t>
  </si>
  <si>
    <t>*Identificación y  caracterización de la población.                                    
* Caracterización y delimitación de bosque de manglar.                     
*Identificación de los principales   usos y aprovechamiento  del  manglar.   
* Generación de mapas.</t>
  </si>
  <si>
    <t>DIAGNOSTICO SOBRE LOS MANGLARES, PLANES DE MANEJO, CARTOGRAFIA Y PROPUESTA TECNICA DE POMIUAC</t>
  </si>
  <si>
    <t>201876109004-2</t>
  </si>
  <si>
    <t>Formular e implementar la propuesta técnica y administrativa para la formulación de POMIUAC acorde a las políticas y el comité técnico de la comisión conjunta UAC-Málaga buenaventura</t>
  </si>
  <si>
    <t>* Establecer acciones y lineamientos acordes al MADS   
*Caracterización y diagnostico (fase 2)</t>
  </si>
  <si>
    <t>1.1.5 Diagnóstico, seguimiento, monitoreo y control de Ecosistemas</t>
  </si>
  <si>
    <t>1.1.5.1</t>
  </si>
  <si>
    <t>Realizar un diagnostico para el control , seguimiento y monitoreo de los ecosistemas</t>
  </si>
  <si>
    <t>1.1.6 Línea base de comercialización forestal</t>
  </si>
  <si>
    <t>1.1.6.1</t>
  </si>
  <si>
    <t>Realizar un diagnostico y establecer lineas base sobre la comercialización forestal</t>
  </si>
  <si>
    <t>Formulación e  implementación del programa de Fortalecimiento técnico, administrativo  y logístico del Reten Forestal Los Pinos</t>
  </si>
  <si>
    <t>*Ampliación y adecuación de oficina de  reten forestal.       
* Adecuación de sala de espera para usuarios.</t>
  </si>
  <si>
    <t>1.1.7 Construcción de estrategias de monitoreo, protección conservación de biodiversidad de la zona urbana y suburbana</t>
  </si>
  <si>
    <t>1.1.7.1</t>
  </si>
  <si>
    <t>Realizar 4 acciones estrategicas para monitorear, conservar y proteger la biodiversidad en la zona urbana y rural del distrito</t>
  </si>
  <si>
    <t>Identificar y realizar los acompañamientos en la autoregulacion ambiental del sector empresarial</t>
  </si>
  <si>
    <t>* Socializacion de proyectos y convocatoria del sector empresarial             
*Selecion de empresas para realizacion de talleres.
*Acompañamiento en las  buenas de regulacion y aplicacion de normas ambientales.                                         * Reconocimiento a las empresas que cumplan con los objetuivos planteados.</t>
  </si>
  <si>
    <t>Acompañamiento institucional en las funciones misionales de la entidad para el cumplimieto de las funciones y obligaciones en materia ambiental en area de jurisdiccion..</t>
  </si>
  <si>
    <t>* Identificación dde los permisos ambientales emitidos.               
*Seguimiento y control a los establecimientos que son objetos de licenciacias y permisos ambientales.</t>
  </si>
  <si>
    <t>201876109007-3</t>
  </si>
  <si>
    <t>Recuperacion y  proteccion del recusro Hidrico en la jurisdiccion del Establecimiento Publico Ambiental</t>
  </si>
  <si>
    <t>* Actualización de información primaria y secundaria
*Estado de la calidad del recurso
*Protección
 * Ejecucion de plan de manejo</t>
  </si>
  <si>
    <t>1.1.8 Sistema de información geográfica (Delimitación del área de jurisdicción del EPA)</t>
  </si>
  <si>
    <t>1.1.8.1</t>
  </si>
  <si>
    <t>Realizar un (1) sistema de información geografica de bosques, ecosistemas forestales y no forestales donde tiene jurisdiccion el EPA</t>
  </si>
  <si>
    <t>201876109008-1</t>
  </si>
  <si>
    <t>Diseño,  levantamiento y zonificación  de la jurisdicción del EPA mediante sistemas  de información geográfica</t>
  </si>
  <si>
    <t xml:space="preserve">*Verificación de coordenadas establecidas en el PGAD.            
* Diseño y levantamiento de mapa de zonificación  mediante SIG        </t>
  </si>
  <si>
    <t>1.1.9 Socialización e implementación del plan de gestión ambiental 2016-2028</t>
  </si>
  <si>
    <t>1.1.9.1</t>
  </si>
  <si>
    <t>Una Reestructuración del PGAD</t>
  </si>
  <si>
    <t>201876109009-1</t>
  </si>
  <si>
    <t>Restructuración del PGAD</t>
  </si>
  <si>
    <t xml:space="preserve">* Revisión con los planes de ordenamiento (POT, PLAN DE DESARROLLO, PGAR, Y PLANES NACIONALES.)        
* Análisis de la información obtenida.                         
*Realizar los ajustes o actualización al plan de gestión Ambiental </t>
  </si>
  <si>
    <t>REESTRUCTURAR EL PGAD</t>
  </si>
  <si>
    <t>1.1.10 Promoción de mercados verdes en la zona urbana y suburbana</t>
  </si>
  <si>
    <t>1.1.10.1</t>
  </si>
  <si>
    <t>Implementar tres (3) acciones de promocion a los mercados verdes en la zona urbana y suburbana del distrito</t>
  </si>
  <si>
    <t>1.1.11 Diseño de CAV (Centro de Atención y Valoración de la Fauna Silvestre) Resolución 2064 de 2010</t>
  </si>
  <si>
    <t>1.1.11.1</t>
  </si>
  <si>
    <t>Fortalecer un (1) centro de atención y valoración de la fauna silvestre, resolución 2064 de 2.010</t>
  </si>
  <si>
    <t>2018761090011-1</t>
  </si>
  <si>
    <t xml:space="preserve">Convenio con entidades para la prestación del servicio como "Centro de recepción y rehabilitación de flora y fauna silvestre" en pro de la conservación y protección de la biodiversidad </t>
  </si>
  <si>
    <t xml:space="preserve">*Suministro de recursos necesarios para la realización de la evaluación, tratamiento, pos diagnostico y rehabilitación con la finalidad de liberación de las especies silvestre de fauna y acuática.
* Definir protocolos para la recepción, manejo, transporte y entrega a la entidad receptora de la fauna, para minimizar los riesgos sanitarios, nutricionales y comportamentales de las especies. </t>
  </si>
  <si>
    <t>UN CENTO DE VALORACIÓN DE LA FAUNA SILVESTRE</t>
  </si>
  <si>
    <t xml:space="preserve">1.1.12  Seguimiento a compromisos de convenios alianzas y estrategias de la institucion </t>
  </si>
  <si>
    <t>1.1.12.1</t>
  </si>
  <si>
    <t>Implementar un plan de seguimiento a compromisos, convenios, alianzas y estrategias de la institución</t>
  </si>
  <si>
    <t>2018761090012-1</t>
  </si>
  <si>
    <t>Participar en la construccion de las  políticas del recurso hídrico con los actores.</t>
  </si>
  <si>
    <t>*Participar en la construccion  de la politica del recurso hidrico del distrito de buenaventura.</t>
  </si>
  <si>
    <t>DOCUMENTO PLAN DE SEGUIMIENTO, COMPROMISOS, CONVENIOS, ALIANZAS Y ESTRATEGIAS, POLITICAS DEL RECURSO HIDRICO Y ESTRATEGIAS DE FORTALECIMEINTO DE POLITICAS PUBLICAS</t>
  </si>
  <si>
    <t>2018761090013-2</t>
  </si>
  <si>
    <t>Operación  de la red de monitoreo de calidad de aire del área urbana y suburbana del Distrito de Buenaventura</t>
  </si>
  <si>
    <t>* Seguimiento de datos.                  
*Trasmisión de datos    
*Mantenimiento a plataformas  para recepción de datos.           
*Validación de datos.                 
*Procesamientos de datos.      
*Análisis  de información.  
*Elaboración y publicación de informes.</t>
  </si>
  <si>
    <t>2018761090013-3</t>
  </si>
  <si>
    <t>Elaboración de plan de gestión de calidad del aire.</t>
  </si>
  <si>
    <t>*Elaboración de procedimientos para ejercer control de calidad del aire, según diagnostico actualizado.                        
*Adaptación de protocolo para el monitoreo  y seguimiento de calidad del aire.</t>
  </si>
  <si>
    <t>2018761090013-4</t>
  </si>
  <si>
    <t>Control y seguimiento de emisiones de fuentes  móviles y fijas</t>
  </si>
  <si>
    <t>*Aplicación de protocolo para monitoreo y seguimiento de calidad del aire.              
*Articulación de con sector portuario para control de emisiones  móviles.             
*Adaptación  en la plataforma del EPA para el permiso de emisiones.</t>
  </si>
  <si>
    <t>2018761090013-5</t>
  </si>
  <si>
    <t>2018761090013-6</t>
  </si>
  <si>
    <t>Implementación de planes de control de ruido y ruido ambiental  a través de equipos de medición certificados.</t>
  </si>
  <si>
    <t xml:space="preserve">*Actualizar mapa ruido.     
*Adquisición de un equipo de medición con certificado.        
*Monitoreo de ruido en puntos críticos con entidades certificadas por el IDEAM.   
* Implementación de estrategias para seguimiento, control y mitigación de ruido.    </t>
  </si>
  <si>
    <t>2018761090013-7</t>
  </si>
  <si>
    <t>Realizacion de caracterizaciones por  vertimientos  a los cuerpos de agua y alcantarillado  a traves de laboratorio ambietal autorizado por el ideam</t>
  </si>
  <si>
    <t xml:space="preserve">                    
*Contratación de laboratorio certificado para la caraterizacion vertimientos de  los cuerpos de agua y alcantarillado</t>
  </si>
  <si>
    <t>Diagnóstico ambiental de los residuos de  aceites lubricantes y vegetales  usados en el sector portuario, industrial, de cabotaje y comercial ubicados en la juridisccion del EPA</t>
  </si>
  <si>
    <t xml:space="preserve">*Estado actual del almacenamiento, tratamiento y disposición final de  residuos de aceites usados.      
* Identificación de acopiadores, movilizadores y procesadoras de aceites usados.           
* Seguimiento y control a lavaderos de carros y restaurantes.                        
*Seguimiento y control a generadores de residuos de aceite.                    
</t>
  </si>
  <si>
    <t>2018761090014-2</t>
  </si>
  <si>
    <t>jornadas de sensibilización en zonas costeras, playas y otras en manejo adecuado de residuos solidos.</t>
  </si>
  <si>
    <t>* Identificación de la zonas objeto de las actividades de sensibilización.
*Programación de las jornadas de sensibilización a la comunidad de la zona y a los visitantes en el manejo de los residuos solidos.
* Recuperación de puntos críticos identificados en las zonas costeras y las playas, mediante jornadas coordinadas de recolección de residuos solidos.</t>
  </si>
  <si>
    <t>2018761090014-3</t>
  </si>
  <si>
    <t xml:space="preserve">Capacitación en medio marino para empresas de cabotaje, capitanes y tripulacion en general  </t>
  </si>
  <si>
    <t>*Capacitación  para la tripulacion en general en reglamento sanitario y sobre contaminación del medio marino con residuos de hidrocarburos, aguas desentinas, aguas de lastre, residuos solidos y residuos peligrosos.</t>
  </si>
  <si>
    <t>Formación y capacitación de "guardianes ambientales" en las instituciones del distrito de la formación primaría y secundaria</t>
  </si>
  <si>
    <t>*Invitación a entidades de educación primaria y secundaria a la participación conformación de "guardianes ambientales"        
*Formar y capacitar en educación  ambiental  a los participantes.                  
*Fomentar una cultura ambiental a través de los ¨guardianes Ambientales¨ dentro y fuera  instituciones del distrito de la formación primaría y secundaria</t>
  </si>
  <si>
    <t>1.3.2 Capacitación y asistencia Técnica orientada a   buenas prácticas de minería  artesanal en la zona urbana y suburbana del Distrito de Buenaventura</t>
  </si>
  <si>
    <t>1.3.2.1</t>
  </si>
  <si>
    <t>Realizar 3 capacitaciones y asistencias tecnicas sobre el uso adecuado de la mineria artesanal</t>
  </si>
  <si>
    <t>2018761090015-1</t>
  </si>
  <si>
    <t>Capacitación y sensibilización sobre el uso adecuado de la minería artesanal</t>
  </si>
  <si>
    <t>* Realizar censo sobre la minería a pequeña escala desarrollada en jurisdicción del EPA.
* Capacitación en marco normativo sobre la minería artesanal.
* Incentivar la formalización de la pequeña minería y la minería artesanal.</t>
  </si>
  <si>
    <t>EDUCACION AMBIENTAL</t>
  </si>
  <si>
    <t>FORMACION, SENSIBILIZACION, CAPACITACIÓN EN EL MANEJO ADECUADO DE LA MINERIA ARTESANAL</t>
  </si>
  <si>
    <t>1.3.3 Educación ambiental a desplazado u otras victimas  por cobertura.</t>
  </si>
  <si>
    <t>1.3.3.1</t>
  </si>
  <si>
    <t>realizar tres estrategias de inclusión para impulsar la educación ambiental orientada a la población desplazad o victima de cobertura</t>
  </si>
  <si>
    <t>2018761090016-1</t>
  </si>
  <si>
    <t>Impulsar la inclusión de estrategias de educación ambiental orientadas a población desplazada u otras víctimas de cobertura.</t>
  </si>
  <si>
    <t>* Fortalecimiento  y/o acompañamiento a la población desplazada en creación y generación de empresa.     
* Formadas de sensibilización para la promoción de una cultura responsable con el ambiente.                               
* Generar grupos de trabajo con empresas prestadoras de servicios públicos de aseo, autoridades ambientales y comunidad en general en busca de iniciativas e ideas que ayuden al fomento de las empresas.</t>
  </si>
  <si>
    <t>FORMACION, SENSIBILIZACION, CAPACITACIÓN EN EDUCACION AMBIENTAL A VICTIMAS COBERTURA</t>
  </si>
  <si>
    <t>1.3.4 Educación ambiental de desplazados y otras víctimas por calidad.</t>
  </si>
  <si>
    <t>1.3.4.1</t>
  </si>
  <si>
    <t>Realizar un Fortalecimiento  implementando la gestion ambiental a traves de proyectos ciudadanos de educación ambiental (PROCEDA) direccionados  a la población desplazada u otras victimas de calidad</t>
  </si>
  <si>
    <t>2018761090017-1</t>
  </si>
  <si>
    <t>Fortalecer la gestión ambiental corporativa a través de la implementación de proyectos ciudadanos de educación ambiental ( PROCEDA) direccionados a población  desplazados u otras víctimas de calidad.</t>
  </si>
  <si>
    <t xml:space="preserve">*Identificación de iniciativas ambientales en los barrios priorizados.             
* Lineamiento para la elaboración de proyectos ciudadanos de educación ambiental  (PROCEDA).      
* Acompañamiento en la elaboración de los PROCEDA </t>
  </si>
  <si>
    <t>FORMACION, SENSIBILIZACION, CAPACITACIÓN EN EDUCACION AMBIENTAL A VICTIMAS CALIDAD</t>
  </si>
  <si>
    <t>1.3.5 Capacitar  en temas ambientales a la comunidad en general de la zona urbana y suburbana del Distrito de Buenaventura</t>
  </si>
  <si>
    <t xml:space="preserve">1.3.5.1 </t>
  </si>
  <si>
    <t>dieciseis jornadas de capacitacion ambiental dirigidoa comerciantes, vendedores ambulantes , juntas de accion comunal, comunas en la jurisdiccion del EPA</t>
  </si>
  <si>
    <t>2018761090018-1</t>
  </si>
  <si>
    <t xml:space="preserve">Implementar jornadas de capacitación ambiental dirigido a comerciantes, vendedores ambulantes y demás de la zona urbana </t>
  </si>
  <si>
    <t>* Realización de la convocatoria 
* Impartir capacitaciones en temáticas ambientales al personal seleccionado como multiplicador de la información.
* Generación de capacitaciones a los comerciantes y demás beneficiarios.
* Informes finales.</t>
  </si>
  <si>
    <t>FORMACION, SENSIBILIZACION, CAPACITACIÓN EN EDUCACION AMBIENTAL A COMERCIANTES, VENDEDORES AMBULANTES, JAC, COMUNAS</t>
  </si>
  <si>
    <t>2018761090018-2</t>
  </si>
  <si>
    <t>Implementar jornadas de sensibilización para estimular las buenas practicas ambientales dirigidas a juntas comunales. A través de buen uso de material reciclable.</t>
  </si>
  <si>
    <t>* Identificación y priorización de las juntas de acción comunal.
* Convocatorias para el desarrollo del evento.
* Identificación de necesidades.
 * Ejecución de sensibilizaciones mediante charlas pedagógicas en la construcción y el desarrollo de la cultura ambiental</t>
  </si>
  <si>
    <t>2018761090018-3</t>
  </si>
  <si>
    <t>Implementar jornadas de sensibilización para estimular las buenas practicas ambientales dirigidas a diferentes comunas. A través de buen uso de material reciclable.</t>
  </si>
  <si>
    <t>*Identificación y priorización de las comunas a sensibilizar en el Distrito de Buenaventura.
* Convocatorias para el desarrollo del evento.
* Desarrollar sensibilizaciones para el fomento de una cultura responsable con el medio ambiente.
* Efectuar talleres pedagógicos en la reducción, reutilización y manejo del reciclaje.
* Manualidades a partir del aprovechamiento de los residuos en diferentes comunas del Distrito de Buenaventura.</t>
  </si>
  <si>
    <t>2018761090018-4</t>
  </si>
  <si>
    <t>Implementación  de una aula ambiental en el reten forestal como estrategia de educación donde se busque fortalecer la apropiación social y del  territorio desde escenarios ambientales</t>
  </si>
  <si>
    <t>*Acondicionamiento locativo de un espacio dotado con material didáctico para la promover una cultura ambiental.         
*Realización de cronograma de actividades pedagógicas relacionadas con el calendario ambiental.                               
*Promocionar el aula ambiental con proyectos ambientales escolares, proyectos ciudadanos de educación ambiental y comunidad en general.</t>
  </si>
  <si>
    <t>1.3.6 Capacitar a jóvenes de la zona urbana y suburbana como Gestores Ambientales del Distrito de buenaventura</t>
  </si>
  <si>
    <t xml:space="preserve">1.3.6.1 </t>
  </si>
  <si>
    <t>Realizar tres acciones en capacitación y formación de gestores ambientales comunitarios en las instituciones educativas de primaria y secundaria</t>
  </si>
  <si>
    <t>2018761090019-1</t>
  </si>
  <si>
    <t>Gestores ambientales comunitarios</t>
  </si>
  <si>
    <t>* Identificación de los lideres comunitarios    
*Convocatoria de los lideres comunitarios.          
*Socialización del proyecto.    
*Formación Conceptual          
*Talleres prácticos en la formulación y  elaboración de PROCEDAS        
*Socializar proyectos exitosos ejecutados  a nivel regional con gestores comunitarios.</t>
  </si>
  <si>
    <t>CAPACITAR A PERSONAS COMO GESTORES AMBIENTALES</t>
  </si>
  <si>
    <t>1.3.7 Capacitación y seguimiento a PRAES en las instituciones  educativas de la zona urbana y suburbana del Distrito de Buenaventura</t>
  </si>
  <si>
    <t>1.3.7.1</t>
  </si>
  <si>
    <t>Realizar 4 acciones de Capacitación y seguimiento a PRAES, CIDEA en las instituciones  educativas de la zona urbana y suburbana del Distrito de Buenaventura</t>
  </si>
  <si>
    <t>2018761090020-1</t>
  </si>
  <si>
    <t xml:space="preserve">Apoyo  en la Elaboración e implementación de los PRAES acordes a la  realidad ambiental, social  y cultural del Distrito de Buenaventura.  </t>
  </si>
  <si>
    <t>*Realizar acompañamiento en las instituciones educativas para la elaboración de los PRAES.      
*Fortalecimiento de los PRAES ya diseñados en la instituciones educativas.</t>
  </si>
  <si>
    <t>CAPACITAR Y REALIZAR SEGUIMIENTO A PRAES, CIDEA DIRIGIDO A LAS INSTITUCIONES EDUCATIVAS</t>
  </si>
  <si>
    <t>2018761090020-2</t>
  </si>
  <si>
    <t>Fortalecimiento al comité interinstitucional de educación ambiental  (CIDEA)</t>
  </si>
  <si>
    <t>* Acondicionamiento de espacios y logística para el desarrollo de actividades realizadas por el comité interinstitucional de educación ambiental.</t>
  </si>
  <si>
    <t>1.3.8 Centro de investigación y educación ambiental</t>
  </si>
  <si>
    <t>1.3.8.1</t>
  </si>
  <si>
    <t>Un apoyo al Centro de documentación  e información ambiental.</t>
  </si>
  <si>
    <t>2018761090021-1</t>
  </si>
  <si>
    <t>Centro de documentación  e información ambiental.</t>
  </si>
  <si>
    <t>*Adecuación  de sitio de consulta dentro de las instalaciones del EPA.       
* Articular con otras instituciones la adquisición de libros.                           
*Promocionar el centro de educación e información   ambiental en  instituciones educativas escolares  y comunidad en general.</t>
  </si>
  <si>
    <t>CENTRO DE DOCUMENTACION MABIENTAL</t>
  </si>
  <si>
    <t>1.3.9 Estructuración del comité de biodiversidad del Distrito de Buenaventura.</t>
  </si>
  <si>
    <t>1.3.9.1</t>
  </si>
  <si>
    <t>Reactivar y  fortalecer el  Comité de biodiversidad . Según  Art 35 Acuerdo 34</t>
  </si>
  <si>
    <t>2018761090022-1</t>
  </si>
  <si>
    <t>Reactivación y fortalecimiento del Comité de biodiversidad . Según  Art 35 Acuerdo 34</t>
  </si>
  <si>
    <t xml:space="preserve">*Reactivación del comité.       
* Elaborar plan  de acción en conjunto con los integrantes del comité, articulado   con las  políticas  nacionales y regionales.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</si>
  <si>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FORTAECER EL COMITÉ DE BIODIVERSIDAD</t>
  </si>
  <si>
    <t>1.4 Disposición, eliminación y reciclaje de residuos líquidos y solidos</t>
  </si>
  <si>
    <t>1.4.1 Caracterización y transformación de residuos sólidos- Fomentar el manejo y transformación de residuos sólidos Zona urbana</t>
  </si>
  <si>
    <t>1.4.1.1</t>
  </si>
  <si>
    <t>Realizar una Caracterización y transformación de residuos sólidos- Fomentar el manejo y transformación de residuos sólidos Zona urbana</t>
  </si>
  <si>
    <t>2018761090023-1</t>
  </si>
  <si>
    <t>Lineamientos para la disposición final de residuos de construcción y demolición dentro de la jurisdicción</t>
  </si>
  <si>
    <t xml:space="preserve">* Adaptación de los lineamientos para el aprovechamiento y disposición final de los RCD ( Residuos de construcción y demolición).     
* implementación de convenios para aprovechamiento y disposición final con entidades           </t>
  </si>
  <si>
    <t>CARACTERIZAR  YTRANSFORMAR RESIDUOS SOLIDOS ALTERNATIVOS, LINEMAIENTOS DE DISPOSICION FINAL, FORTALEIMIENTO A EMPRESAS, CAMPAÑAS AMBIENTALES, SEGUIMIENTO A PUERTOS MADEREROS Y DIAGNOSTICO RAEE</t>
  </si>
  <si>
    <t>2018761090023-2</t>
  </si>
  <si>
    <t>Fortalecimiento a  empresas generadoras   de residuos peligrosos.</t>
  </si>
  <si>
    <t xml:space="preserve">*Identificación a empresas generadoras de residuos solidos peligrosos .           *Fortalecimientos a a generadores para cumplimiento de normativa ambiental para manejo y disposición final.      
* Seguimiento y control a disposición final de residuos hospitalarios y similares.                          </t>
  </si>
  <si>
    <t>2018761090023-3</t>
  </si>
  <si>
    <t>Educacion Ambiental y campaña Buenaventura Limpia</t>
  </si>
  <si>
    <t>* Efectuar sensibilizaciones en los impactos ambientales generados por el alto consumo de productos no degradables.</t>
  </si>
  <si>
    <t>2018761090023-4</t>
  </si>
  <si>
    <t>Control y seguimiento a los sectores portuario, maderero y pesquero en el área de jurisdicción del EPA para el manejo adecuado de residuos generados</t>
  </si>
  <si>
    <t>* Adaptación de los protocolos para control y vigilancia.     
* Verificación del registro en RUA MF</t>
  </si>
  <si>
    <t>2018761090023-5</t>
  </si>
  <si>
    <t xml:space="preserve">Fomentar el manejo y transformación de residuos solidos zona urbana </t>
  </si>
  <si>
    <t>* Conformar, capacitar y entrenar a la red de recuperadores ambientales del Distrito de Buenaventura.</t>
  </si>
  <si>
    <t>2018761090023-6</t>
  </si>
  <si>
    <t>Diagnóstico ambiental de residuos RAEE en el sector hotelero y portuarios del distrito de Buenaventura.</t>
  </si>
  <si>
    <t>* Manejo de residuos aparatos eléctrico y electrónicos.  
* Estado actual de la Recolección y almacenamiento de RAEE.    
* Verificación del transporte de RAEE.                                            
* Verificación del reúso.             
* Verificación de reciclaje .       
* Disposición final.</t>
  </si>
  <si>
    <t>1.4.2 Caracterización y transformación de residuos sólidos- Fomentar el manejo y transformación de residuos solidos Zona Suburbana</t>
  </si>
  <si>
    <t>1.4.2.1</t>
  </si>
  <si>
    <t>Realizar una  Caracterización y transformación de residuos sólidos- Fomentar el manejo y transformación de residuos solidos Zona Suburbana</t>
  </si>
  <si>
    <t>2018761090024-1</t>
  </si>
  <si>
    <t>Sensibilización para el sector productor de carbón vegetal.</t>
  </si>
  <si>
    <t>*Identificación de los productores de carbón vegetal.
* Generación de estrategias para la Sensibilización a los productores de carbón vegetal. 
* Control y seguimiento a los productores de carbón vegetal</t>
  </si>
  <si>
    <t>DOCUMENTO SOBRE LA CARACTERIZACION Y TRANSFORMACION DE RESIDUOS SOLIDOS, MANEJO, CAPACITACIÓN, ESTRATEGIAS Y CONVENIOS</t>
  </si>
  <si>
    <t>2018761090024-2</t>
  </si>
  <si>
    <t>Diseñar e implementar estrategias acordes a Buenaventura de participación y coordinacion en el debido manejo de los residuos sólidos para familias en zona de bajamar en el área de jurisdicción del EPA.</t>
  </si>
  <si>
    <t>*Identificación de la población de baja mar.                                        
*Establecer estrategias para el buen manejo y aprovechamiento de los residuos solidos.    
* Plan de trabajo para la conservación de zonas de bajamar articulada con otras entidades.     
* Jornadas de limpieza  y recolección de residuos solidos articulada con  otras entidades.  
*Generación de alternativas de uso o transformación para los residuos recolectados con el apoyo de entidades ambientales.</t>
  </si>
  <si>
    <t>2018761090024-3</t>
  </si>
  <si>
    <t>Trabajo mancomunado entre universidades, institutos de investigación para abordar  aprovechamiento energético residuos y biomasa.</t>
  </si>
  <si>
    <t>* Generar alianzas o convenios con universidades y/o institutos de investigación para la formulación de estrategias de aprovechamiento energético de residuos y biomasa generados en el distrito de Buenaventura</t>
  </si>
  <si>
    <t>PROGRAMAS</t>
  </si>
  <si>
    <t>SUBPROGRAMAS</t>
  </si>
  <si>
    <t>META PRODUCTO</t>
  </si>
  <si>
    <t>PROYECTOS</t>
  </si>
  <si>
    <t>Ingreso ponderado para inversion</t>
  </si>
  <si>
    <t>Recursos del balance son</t>
  </si>
  <si>
    <t xml:space="preserve"> $4300,000.000-$1,656,000,000 (IIAP)</t>
  </si>
  <si>
    <t>1.2 Control de las emisiones contaminantes del aire</t>
  </si>
  <si>
    <t>1.2.1  Prevención y mitigación (analisis de la situación de la calidad del aire GEI, contaminación auditiva y vertimientos)</t>
  </si>
  <si>
    <t>Realizar un (1) estudio de la situacion actual de la calidad del aire GEI, contaminación auditiva, vertimientos y ubicación geografica de mayor incidencia</t>
  </si>
  <si>
    <t>201876109007-1</t>
  </si>
  <si>
    <t>201876109007-2</t>
  </si>
  <si>
    <t>201876109006-1</t>
  </si>
  <si>
    <t>2018761090013-1</t>
  </si>
  <si>
    <t>1.3 Educación ambiental no formal</t>
  </si>
  <si>
    <t xml:space="preserve">1.3.1 Talleres de sensibilización  y capacitación  en Manejo adecuado de residuos sólidos ,  caracterización y emprendimiento a familias en la zona  suburbana y urbana del Distrito de Buenaventura   </t>
  </si>
  <si>
    <t xml:space="preserve">Realizar 16 Talleres de sensibilización  y capacitación  en Manejo adecuado de residuos sólidos ,  caracterización y emprendimiento a familias en la zona  suburbana y urbana del Distrito de Buenaventura  </t>
  </si>
  <si>
    <t>2018761090014-1</t>
  </si>
  <si>
    <t>CONTROL Y VIGILANCIA</t>
  </si>
  <si>
    <t>2018761090014-4</t>
  </si>
  <si>
    <t xml:space="preserve">* Efectuar sensibilizaciones en los impactos ambientales generados por el alto consumo de productos no degradables. </t>
  </si>
  <si>
    <t>Gestionar el portafolio de fauna silvestre presente en área de jurisdicción del EPA</t>
  </si>
  <si>
    <t xml:space="preserve"> Fortalecimiento institucional en los protocolos para el otorgamiento de permisos,  autorizaciones,  licencias ambientales y concesiones para el aprovechamiento sostenible de los recursos naturales.    </t>
  </si>
  <si>
    <t xml:space="preserve"> Implementación de software  para actualización,  legalización y seguimiento del sector empresarial.</t>
  </si>
  <si>
    <t>Identificación, manejo y conservación del arbolado urbano en el distrito de Buenaventura</t>
  </si>
  <si>
    <t>Fortalecimiento  de las propuestas medioambientales de las organizaciones e instituciones</t>
  </si>
  <si>
    <t>Formación y capacitación de "guardianes ambientales" en las instituciones del distrito de la formación primaría y secundaria.</t>
  </si>
  <si>
    <t>INDICADOR</t>
  </si>
  <si>
    <t xml:space="preserve">• Identificación de los ecosistemas estratégicos bajo criterios definidos en la normatividad ambiental.     </t>
  </si>
  <si>
    <t>Número de información primaria levantada</t>
  </si>
  <si>
    <t>Número de información revisada</t>
  </si>
  <si>
    <t>Número de ecosistemas identificados</t>
  </si>
  <si>
    <t>Número de zonas georeferenciadas</t>
  </si>
  <si>
    <t>Número de actualizacicones y caracterizaciones realizadas</t>
  </si>
  <si>
    <t>FUENTE DE FINANCIACIÓN</t>
  </si>
  <si>
    <t xml:space="preserve">* Establecer los protocolos de monitoreo. </t>
  </si>
  <si>
    <t>Número de zonas diagnosticadas</t>
  </si>
  <si>
    <t>Número de protocolos establecidos</t>
  </si>
  <si>
    <t>CANTIDAD</t>
  </si>
  <si>
    <t>* Establecer los protocolos de manejo, protección y recuperación de la Fauna Silvestre de acuerdo a la información recopilada.</t>
  </si>
  <si>
    <t xml:space="preserve">* Análisis de Información con relación a las especies amenazadas establecidas en los libros rojos del Ministerio de Medio Ambiente.                                                                 </t>
  </si>
  <si>
    <t>Número de información levantada</t>
  </si>
  <si>
    <t>Número de información analizada</t>
  </si>
  <si>
    <t xml:space="preserve">* Identificación de los impactos ambientales generados  por la explotación y exploración de los recursos mineros.                                                                                                                                                                                                            </t>
  </si>
  <si>
    <t xml:space="preserve">* Identificación de zonas de explotación.        </t>
  </si>
  <si>
    <t xml:space="preserve">* Levantamiento de información Primaría.                                                                                                 </t>
  </si>
  <si>
    <t xml:space="preserve">* Levantamiento de información secundaria.       </t>
  </si>
  <si>
    <t>Número de información lavantada</t>
  </si>
  <si>
    <t>Número de zonas identificadas</t>
  </si>
  <si>
    <t>Números de impactos identificados</t>
  </si>
  <si>
    <t>Número de zonas georreferenciadas</t>
  </si>
  <si>
    <t>Número de información censal levantada</t>
  </si>
  <si>
    <t>* Generación de mapas.</t>
  </si>
  <si>
    <t xml:space="preserve">*Identificación de los principales   usos y aprovechamiento  del  manglar.   </t>
  </si>
  <si>
    <t xml:space="preserve">* Caracterización y delimitación de bosque de manglar.                     
</t>
  </si>
  <si>
    <t>Número de población identifaca y caracterizada</t>
  </si>
  <si>
    <t>Número de bosque caracterizado y delimitado</t>
  </si>
  <si>
    <t>Número de principales usos y aprovechamiento de manglares identificados</t>
  </si>
  <si>
    <t>Número de mapas generados</t>
  </si>
  <si>
    <t>GESTIÓN AMBIENTAL</t>
  </si>
  <si>
    <t>Número de acciones y lineamientos establecidas</t>
  </si>
  <si>
    <t>*Realizar caracterización y diagnostico (fase 2)</t>
  </si>
  <si>
    <t>Número de caracterizaciones y diagnósticos realizados</t>
  </si>
  <si>
    <t>Realizar un diagnostico y establecer líneas base sobre la comercialización forestal</t>
  </si>
  <si>
    <t>* Establecer requerimientos para  el seguimiento, monitoreo y control de los ecosistemas de áreas protegidas</t>
  </si>
  <si>
    <t xml:space="preserve"> * Levantamiento de información secundaria.     </t>
  </si>
  <si>
    <t xml:space="preserve">*Levantamiento de información primaría                                            </t>
  </si>
  <si>
    <t>Número de requerimientos establecidos</t>
  </si>
  <si>
    <t xml:space="preserve">  * Realizar campañas de concientización por medios de comunicación de cultura ambiental  (residuos sólidos, aguas residuales, emisiones atmosféricas, protección de flora y fauna).</t>
  </si>
  <si>
    <t>Número de campañas realizados</t>
  </si>
  <si>
    <t xml:space="preserve"> *Investigar y socializar  los protocolos nacionales y regionales para el otorgamiento de permisos,  autorizaciones,  licencias ambientales y concesiones para el aprovechamiento sostenible de los recursos naturales.                                                                                                             </t>
  </si>
  <si>
    <t>* Adaptación  de protocolos a nivel distrital para el seguimiento a las empresas que tiene permisos,  autorizaciones,  licencias ambientales y concesiones para el aprovechamiento sostenible de los recursos naturales.</t>
  </si>
  <si>
    <t>Número de protocolos nacionales yregionales investigados y socializados</t>
  </si>
  <si>
    <t>Número de protocolos a nivel distrital adaptados</t>
  </si>
  <si>
    <t xml:space="preserve">Realizar actualización de base de datos,  legalización y seguimiento a la gestión  Ambiental de Empresas </t>
  </si>
  <si>
    <t>Actualización base de datos realizada</t>
  </si>
  <si>
    <t xml:space="preserve">*Verificación de coordenadas establecidas en el PGAD.            
</t>
  </si>
  <si>
    <t xml:space="preserve">* Diseño y levantamiento de mapa de zonificación  mediante SIG        </t>
  </si>
  <si>
    <t>Número de coordenadas verificadas</t>
  </si>
  <si>
    <t>Número de mapas diseñados y levantados</t>
  </si>
  <si>
    <t xml:space="preserve">*Realizar los ajustes o actualización al plan de gestión Ambiental </t>
  </si>
  <si>
    <t xml:space="preserve">* Análisis de la información obtenida.                         
</t>
  </si>
  <si>
    <t xml:space="preserve">* Realizar la revisión con los planes de ordenamiento (POT, PLAN DE DESARROLLO, PGAR, Y PLANES NACIONALES.)        
</t>
  </si>
  <si>
    <t>Número de revisiones realizadas</t>
  </si>
  <si>
    <t>Número de ajustets o actualización al plan realizados</t>
  </si>
  <si>
    <t>Número de estrategias implementadas</t>
  </si>
  <si>
    <t>Número de capacitaciones realizadas</t>
  </si>
  <si>
    <t>Número de censo realizado</t>
  </si>
  <si>
    <t>Número de especies identificadas</t>
  </si>
  <si>
    <t xml:space="preserve">* Definir protocolos para la recepción, manejo, transporte y entrega a la entidad receptora de la fauna, para minimizar los riesgos sanitarios, nutricionales y comportamentales de las especies.    </t>
  </si>
  <si>
    <t>Número de recursos suministrados</t>
  </si>
  <si>
    <t>Número de protocolos definidos</t>
  </si>
  <si>
    <t>Número de busetas compradas</t>
  </si>
  <si>
    <t>Número de insumos y materiales comprados</t>
  </si>
  <si>
    <t>Número de procedimientos elaborados</t>
  </si>
  <si>
    <t>Número de protocolos adaptados</t>
  </si>
  <si>
    <t>Número de mapas actualizados</t>
  </si>
  <si>
    <t>Número de equipos adquiridos</t>
  </si>
  <si>
    <t>Número de monitoreos realizados</t>
  </si>
  <si>
    <t xml:space="preserve">* Recuperación de puntos críticos identificados en las zonas costeras y las playas, mediante jornadas coordinadas de recolección de residuos solidos.     </t>
  </si>
  <si>
    <t xml:space="preserve">* Identificación de la zonas objeto para  las actividades de sensibilización.
                            </t>
  </si>
  <si>
    <t xml:space="preserve">*Programación de las jornadas de sensibilización a la comunidad de la zona y a los visitantes en el manejo de los residuos solidos.
                                                               </t>
  </si>
  <si>
    <t>Número de jornadas programadas</t>
  </si>
  <si>
    <t>Número de puntos criticos recuperados</t>
  </si>
  <si>
    <t>Tripulación capacitada</t>
  </si>
  <si>
    <t xml:space="preserve">* Realizar talleres Comunitarios de reciclaje, aprovechamiento  de residuos  y emprendimineto  con las madres cabeza de hogar, familias vulnerables del distrito de buenaventura                 </t>
  </si>
  <si>
    <t xml:space="preserve">* Realizar jornadas de  recolección de residuos solidos </t>
  </si>
  <si>
    <t xml:space="preserve">*Invitación a entidades de educación primaria y secundaria de la jurisdicción del EPA.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</si>
  <si>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*  Capacitar en educación  ambiental  a los participantes, con  el fin de que sean  promotores  ambientales en  sus comunidades y en  el distrito                          
                                                                                                                    </t>
  </si>
  <si>
    <t>Número de entidades invitadas</t>
  </si>
  <si>
    <t>Número de guardianes capacitados</t>
  </si>
  <si>
    <t>Jornadas de recolección realizadas</t>
  </si>
  <si>
    <t>Número de talleres realizados</t>
  </si>
  <si>
    <t xml:space="preserve">* Realizar jornada de sensibilización en aprovechamiento y  consumo  responsable de los recursos naturales       </t>
  </si>
  <si>
    <t>Número de jornadas realizadas</t>
  </si>
  <si>
    <t xml:space="preserve">* Realizar talleres para el  aprovechamiento de residuos sólidos orgánicos  (elaboracion de compostaje)                 </t>
  </si>
  <si>
    <t>Número de propuestas fortalecidas</t>
  </si>
  <si>
    <t xml:space="preserve">* Realizar censo sobre la minería a pequeña escala desarrollada en jurisdicción del EPA.
</t>
  </si>
  <si>
    <t xml:space="preserve">* Realizar capacitación en marco normativo sobre la minería artesanal.
</t>
  </si>
  <si>
    <t xml:space="preserve">* Realizar capacitación en la formalización de la pequeña minería y la minería artesanal.                                                                                                                                                                                  </t>
  </si>
  <si>
    <t xml:space="preserve">*Realizar sensibilización e  incentivo  en la formalización de la pequeña minería y la minería artesanal.             </t>
  </si>
  <si>
    <t>Número de sensibilizaciones e incentivos realizados</t>
  </si>
  <si>
    <t xml:space="preserve"> * Implementación de Huertos  orgánicos  familiares y Comunitarios como estrategia de seguridad alimentaria y emprendimiento                             
</t>
  </si>
  <si>
    <t xml:space="preserve">* Realizar fortalecimiento  y/o acompañamiento a la población desplazada  o victima de cobertura.     
</t>
  </si>
  <si>
    <t xml:space="preserve">Número de fortalecimiento  y/o acompañamiento realizados </t>
  </si>
  <si>
    <t xml:space="preserve">* Realizar jormadas de sensibilización para la promoción de una cultura responsable con el ambiente.                                     </t>
  </si>
  <si>
    <t>Número de huertos implementados</t>
  </si>
  <si>
    <t>Número de iniciativas identificadas</t>
  </si>
  <si>
    <t xml:space="preserve">* Realizar lineamiento para la elaboración de proyectos ciudadanos de educación ambiental  (PROCEDA).      </t>
  </si>
  <si>
    <t>Número de lineamientos realizados</t>
  </si>
  <si>
    <t>* Realizar acompañamiento en la elaboración de los PROCEDA</t>
  </si>
  <si>
    <t>Número de acompañamientos realizados</t>
  </si>
  <si>
    <t xml:space="preserve">* Impartir  capacitaciones a los comerciantes y demás beneficiarios.                  </t>
  </si>
  <si>
    <t>* Impartir capacitaciones en temáticas ambientales al personal seleccionado como multiplicador de la información.</t>
  </si>
  <si>
    <t>* Identificación de necesidades</t>
  </si>
  <si>
    <t>Número de convocatorias realizadas</t>
  </si>
  <si>
    <t>Número de necesidades identificadas</t>
  </si>
  <si>
    <t>Número de capacitaciones impartidas</t>
  </si>
  <si>
    <t xml:space="preserve">*Realizar sensibilización en  impactos ambientales negativos causados por la acción antropogenica              </t>
  </si>
  <si>
    <t>Número de sensibilizaciones realizadas</t>
  </si>
  <si>
    <t>* Realizar capacitación en consumo responsable</t>
  </si>
  <si>
    <t>* Identificación y priorización de las juntas de acción comunal.</t>
  </si>
  <si>
    <t xml:space="preserve"> * Ejecución de sensibilizaciones mediante charlas pedagógicas en la construcción y el desarrollo de la cultura ambiental</t>
  </si>
  <si>
    <t>Número de justas identificadas y priorizadas</t>
  </si>
  <si>
    <t>Número de sensibilizaciones ejecutadas</t>
  </si>
  <si>
    <t>* Efectuar talleres pedagógicos en la reducción, reutilización y manejo del reciclaje.</t>
  </si>
  <si>
    <t>Número de comunas identificadas y priorizadas</t>
  </si>
  <si>
    <t>Número de sensibilizaciones desarrolladas</t>
  </si>
  <si>
    <t>Número de talleres efectuados</t>
  </si>
  <si>
    <t>Número de gestores formados</t>
  </si>
  <si>
    <t>Número de problemas identificados</t>
  </si>
  <si>
    <t>Número de tallers realizados</t>
  </si>
  <si>
    <t xml:space="preserve">*Realizar talleres prácticos en la formulación y  elaboración de PROCEDAS </t>
  </si>
  <si>
    <t xml:space="preserve">*Fortalecimiento de los PRAES ya diseñados en la instituciones educativas.                    </t>
  </si>
  <si>
    <t xml:space="preserve">  *Realizar acompañamiento en las instituciones educativas para la elaboración de los PRAES.                                                        </t>
  </si>
  <si>
    <t>Número de PRAES fortalecidos</t>
  </si>
  <si>
    <t>Número de espacios acondicionados</t>
  </si>
  <si>
    <t>*Promocionar el centro de educación e información   ambiental en  instituciones educativas escolares  y comunidad en general.</t>
  </si>
  <si>
    <t xml:space="preserve">* Articular con otras instituciones la adquisición de libros.                           
</t>
  </si>
  <si>
    <t xml:space="preserve"> *Adecuación  de sitio de consulta dentro de las instalaciones del EPA.      </t>
  </si>
  <si>
    <t>Número de sitios adecuados</t>
  </si>
  <si>
    <t>Número de instituciones articuladas</t>
  </si>
  <si>
    <t>Número de centros promocionados</t>
  </si>
  <si>
    <t xml:space="preserve">* Elaborar plan  de acción en conjunto con los integrantes del comité, articulado   con las  políticas  nacionales y regionales.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</si>
  <si>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Número de comité  reactivados</t>
  </si>
  <si>
    <t>Número de planes elaborados</t>
  </si>
  <si>
    <t xml:space="preserve">* Adaptación de los lineamientos para el aprovechamiento y disposición final de los RCD ( Residuos de construcción y demolición).     
</t>
  </si>
  <si>
    <t>Número de lineamientos adaptados</t>
  </si>
  <si>
    <t>Número de empresas identificadas</t>
  </si>
  <si>
    <t>Número de seguimientos y controles realizados</t>
  </si>
  <si>
    <t>Número de sensibilizaciones efectuadas</t>
  </si>
  <si>
    <t xml:space="preserve">*Identificación de los productores de carbón vegetal.
</t>
  </si>
  <si>
    <t xml:space="preserve">* Generación de estrategias para la Sensibilización a los productores de carbón vegetal. 
</t>
  </si>
  <si>
    <t>Número de productores identificados</t>
  </si>
  <si>
    <t>Número de estrategias generadas</t>
  </si>
  <si>
    <t>* Realizar control y seguimiento a los productores de carbón vegetal</t>
  </si>
  <si>
    <t>Número de controles y seguimiento realizados</t>
  </si>
  <si>
    <t xml:space="preserve">*Generación de alternativas de uso o transformación para los residuos recolectados con el apoyo de entidades ambientales.          </t>
  </si>
  <si>
    <t xml:space="preserve">*Limpieza de zonas costeras                                                           </t>
  </si>
  <si>
    <t>Número de zonas limpiadas</t>
  </si>
  <si>
    <t>Aforo para la caracterización realizado</t>
  </si>
  <si>
    <t xml:space="preserve">* Realizar plan de trabajo para la conservación de zonas de suburbanas (de baja mar) articulada con otras entidades.     
</t>
  </si>
  <si>
    <t>Número de planes realizados</t>
  </si>
  <si>
    <t xml:space="preserve">* Realizar jornadas de limpieza  y recolección de residuos solidos articulada con  otras entidades.  
                                                                   </t>
  </si>
  <si>
    <t>Número de alternativas generadas</t>
  </si>
  <si>
    <t>Número alianzas o convenios generados</t>
  </si>
  <si>
    <t xml:space="preserve">                                
*Identificación y  caracterización de la población.    </t>
  </si>
  <si>
    <t xml:space="preserve">*Elaboración de procedimientos para ejercer control de calidad del aire, según diagnostico actualizado.        </t>
  </si>
  <si>
    <t xml:space="preserve">*Actualizar mapa ruido.     </t>
  </si>
  <si>
    <t>1.3.1.1</t>
  </si>
  <si>
    <t>PONDERACIÓN</t>
  </si>
  <si>
    <t xml:space="preserve">*Identificación de iniciativas ambientales en los barrios priorizados.         </t>
  </si>
  <si>
    <t xml:space="preserve">* Realización de la convocatoria                                                            </t>
  </si>
  <si>
    <t>ACTIVIDADES</t>
  </si>
  <si>
    <t xml:space="preserve">Realizar un (1) diagnostico y plan de manejo para evaluar el bosque del manglar en el area urbana y suburbana del distrito de buenaventura </t>
  </si>
  <si>
    <t>Realizar el diagnóstico para  la identificación, actualización y caracterización  de los  ecosistemas estratégicos en la jurisdicción del EPA y generar el registro único de ecosistemas y áreas ambientales.</t>
  </si>
  <si>
    <t>Diseñar los  protocolos de  monitoreo y control de los  ecosistemas estratégicos   identificados en el área de jurisdicción del EPA</t>
  </si>
  <si>
    <t xml:space="preserve">*Levantamiento de información secundaria.        </t>
  </si>
  <si>
    <t xml:space="preserve">• Revisión de información con que cuenta la entidad.                                                                                               </t>
  </si>
  <si>
    <t xml:space="preserve">*Georeferenciación de zonas y generación de cartografía .   </t>
  </si>
  <si>
    <t xml:space="preserve">*Diagnóstico de  zonas  estratégicas identificadas (Estado de Flora, agua, aire, suelo).                                                                   </t>
  </si>
  <si>
    <t xml:space="preserve">* Levantamiento de Información secundaria </t>
  </si>
  <si>
    <t xml:space="preserve">* Levantamiento de Información primaria de la fauna silvestre en zonas estratégicas identificadas </t>
  </si>
  <si>
    <t>Participación en el levantamiento de la línea base para el inventario distrital de emisiones  de los Gases de Efecto Invernadero (GEI).</t>
  </si>
  <si>
    <t xml:space="preserve">Formulación de medidas de mitigación de gases efecto invernadero de adaptación al cambio climático </t>
  </si>
  <si>
    <t xml:space="preserve">*Instalación mesa local cambio climático Buenaventura.  </t>
  </si>
  <si>
    <t xml:space="preserve">* Campañas  y acciones  para
incentivar la responsabilidad ambiental.             </t>
  </si>
  <si>
    <t xml:space="preserve">* Gestión de buenas prácticas frente al cambio climático para el sector portuario  y otros </t>
  </si>
  <si>
    <t xml:space="preserve">* Levantamiento de información secundaria. </t>
  </si>
  <si>
    <t xml:space="preserve"> *Dar cumplimiento de acuerdo al marco metodológico establecido para el inventario de los GEI.                    </t>
  </si>
  <si>
    <t>*Estudios de aire en zona urbana y sub-urbana - Evaluación de impactos ambientales (GEI).</t>
  </si>
  <si>
    <t>*Adaptación de las políticas naciones para la mitigación de GEI</t>
  </si>
  <si>
    <t>Realizar un diagnostico de bosques y zonas degradadas en la zona urbana y suburbana del distrito</t>
  </si>
  <si>
    <t xml:space="preserve">Diagnóstico de los impactos ambientales generados por la exploración  y explotación de los recursos mineros  en la jurisdicción del EPA </t>
  </si>
  <si>
    <t>Generación de un diagnostico con la situación actual de la minería artesanal en la Jurisdicción del EPA</t>
  </si>
  <si>
    <t xml:space="preserve">* Georreferenciación de zona  y construcción de cartografía             </t>
  </si>
  <si>
    <t xml:space="preserve">*Identificación de las zonas generadoras de minería artesanal y tradicional.  </t>
  </si>
  <si>
    <t xml:space="preserve">*Levantamiento de información censal como insumo para la base de datos de la entidad.              </t>
  </si>
  <si>
    <t xml:space="preserve">*Georeferenciaciòn de zonas y construcción de cartografía. </t>
  </si>
  <si>
    <t>Identificar  las áreas que deben ser declaradas protegidas dentro del área de jurisdicción del EPA</t>
  </si>
  <si>
    <t xml:space="preserve">* Georreferenciación de zona y generación de cartografía        </t>
  </si>
  <si>
    <t xml:space="preserve">*Ampliación y adecuación de oficina de  reten forestal. </t>
  </si>
  <si>
    <t>* Adecuación de sala de espera para usuarios.</t>
  </si>
  <si>
    <t xml:space="preserve">Consolidación de la Gobernanza Forestal  en el área de jurisdicción del EPA </t>
  </si>
  <si>
    <t xml:space="preserve">*Implementar  la plataforma para la generación de los salvoconductos en líneas.     </t>
  </si>
  <si>
    <t xml:space="preserve">*   Fortalecimientos de los protocolos de gobernanza forestal  aplicables a nivel distrital.         </t>
  </si>
  <si>
    <t xml:space="preserve">*      Capacitación al sector maderero en sistema de salvoconducto en línea.Capacitación a funcionarios EPA, sector maderero y comunidades. En sistema de salvoconducto en línea, leyes, cubicacion, identificacion, organización, control, vigilancia, liderazgo y trabajo conjunto con otras entidades.              </t>
  </si>
  <si>
    <t xml:space="preserve">*Incentivos al sector maderero (cumplir con requerimientos legales, buen desempeño y manejo frente al sector y su empresa)     </t>
  </si>
  <si>
    <t>Realizar 5 acciones estrategicas para monitorear, conservar y proteger la biodiversidad en la zona urbana y rural del distrito</t>
  </si>
  <si>
    <t>Acompañamiento institucional en las funciones misionales de la entidad para el cumplimieto de las funciones y obligaciones en materia ambiental en area de jurisdiccion. e Identificar y realizar los acompañamientos en la autoregulacion ambiental del sector empresarial</t>
  </si>
  <si>
    <t xml:space="preserve">* Identificación de los permisos ambientales emitidos.       </t>
  </si>
  <si>
    <t>*Seguimiento y control a los establecimientos que son objetos de licenciacias y permisos ambientales.</t>
  </si>
  <si>
    <t xml:space="preserve">* Socializacion de proyectos y convocatoria del sector empresarial             </t>
  </si>
  <si>
    <t>*Selecion de empresas para realizacion de talleres.</t>
  </si>
  <si>
    <t>* Reconocimiento a las empresas que cumplan con los objetuivos planteados.</t>
  </si>
  <si>
    <t xml:space="preserve">*Aquisicion de equipos para la puesta en marcha.        </t>
  </si>
  <si>
    <t xml:space="preserve">*Adquisicion del sofware  e instalacion de sofware.      </t>
  </si>
  <si>
    <t>Conformación de la ventanilla de Negocios Verdes para implementar dentro de la jurisdicción del Establecimiento Publico Ambiental-EPA  de acuerdo a la metodología establecida en el Programa Regional de Negocios Verdes y los criterios definidos por el MADS.</t>
  </si>
  <si>
    <t>2018761090010-1</t>
  </si>
  <si>
    <t>*Requerir asistencia técnica de la Oficina de Negocios Verdes del MADS para la conformación de la ventanilla.</t>
  </si>
  <si>
    <t xml:space="preserve"> *Liderar y articular con diferentes actores la implementación del PRNV (Programa regional de negocios verdes).   </t>
  </si>
  <si>
    <t xml:space="preserve">* Posicionar los negocios verdes a nivel distrital.    </t>
  </si>
  <si>
    <t xml:space="preserve">* Medir la contribución del programa a nivel distrital y regional.  </t>
  </si>
  <si>
    <t xml:space="preserve">*Fomentar la creación y posicionamiento de productos verdes en el distrito.       </t>
  </si>
  <si>
    <t xml:space="preserve">*Capacitar a los empresarios en bienes y servicios verdes.  </t>
  </si>
  <si>
    <t>*Divulgar las tendencias del mercado de los negocios verdes.</t>
  </si>
  <si>
    <t>Implementar un sistema del arbolado urbano en la jurisdicion del EPA</t>
  </si>
  <si>
    <t>2018761090010-2</t>
  </si>
  <si>
    <t xml:space="preserve">*Levantamiento de información secundaria.          </t>
  </si>
  <si>
    <t xml:space="preserve">*Levantamiento de información primaría.      </t>
  </si>
  <si>
    <t xml:space="preserve">*Realizar el censo como herramienta para planeación.  </t>
  </si>
  <si>
    <t xml:space="preserve">*identificación por plaquetas a especies arbóreas zona urbana.                             </t>
  </si>
  <si>
    <t xml:space="preserve">*Gestión comunitaria frente al manejo del arbolado y zonas verdes del distrito.  </t>
  </si>
  <si>
    <t>Establecer para garantizar la atencion, valoracion y rehabilitacion de la fauna silvestre, resolución 2064 de 2.010</t>
  </si>
  <si>
    <t xml:space="preserve">*Compra de vehiculo para traslado de fauna silvestre.    </t>
  </si>
  <si>
    <t>*Compra de insumos y materiales para conservacion y rehabilitacion de fauna silvestre.</t>
  </si>
  <si>
    <t xml:space="preserve">*Suministro de recursos necesarios para la realización de la evaluación, tratamiento, pos diagnostico y rehabilitación con la finalidad de liberación de las especies silvestre de fauna y acuática.
         </t>
  </si>
  <si>
    <t xml:space="preserve">*Adaptación de protocolo para el monitoreo  y seguimiento de calidad del aire. </t>
  </si>
  <si>
    <t xml:space="preserve">*Operación  de la red de monitoreo de calidad de aire del área urbana y suburbana del Distrito de Buenaventura </t>
  </si>
  <si>
    <t>*  Control y seguimiento de emisiones de fuentes  móviles y fijas</t>
  </si>
  <si>
    <t>Implementación de plan de control de ruido y ruido ambiental  a través de equipos de medición certificados.</t>
  </si>
  <si>
    <t xml:space="preserve">*Adquisición de un equipo de medición con certificado.     </t>
  </si>
  <si>
    <t xml:space="preserve">*Monitoreo de ruido en puntos críticos con entidades certificadas por el IDEAM.   </t>
  </si>
  <si>
    <t xml:space="preserve">* Implementación de estrategias para seguimiento, control y mitigación de ruido.  </t>
  </si>
  <si>
    <t>Participar en la construccion de las  políticas del recurso hídrico con los actores. Como mevanismos de seguimientos</t>
  </si>
  <si>
    <t xml:space="preserve">*Participar en la construccion  de la politica del recurso hidrico del distrito de buenaventura.        </t>
  </si>
  <si>
    <t>*Imprementar un plan de seguimiento a compromisos</t>
  </si>
  <si>
    <t xml:space="preserve"> 6 talleres de sensibilización en zonas costeras, playas y otras en manejo adecuado de residuos solidos.</t>
  </si>
  <si>
    <t xml:space="preserve"> 2 talleres de Capacitación en medio marino para empresas de cabotaje, capitanes y tripulacion en general  en manejo de residuos solidos</t>
  </si>
  <si>
    <t xml:space="preserve">Realizar 3 capacitaciones y asistencias tecnicas sobre el uso adecuado de la mineria artesanal   </t>
  </si>
  <si>
    <r>
      <t xml:space="preserve">Realizar tres estrategias de inclusión para impulsar la educación ambiental orientada a la población desplazad o victima de cobertura                                                                                                                     </t>
    </r>
    <r>
      <rPr>
        <sz val="11"/>
        <color rgb="FFFF0000"/>
        <rFont val="Calibri"/>
        <family val="2"/>
        <scheme val="minor"/>
      </rPr>
      <t/>
    </r>
  </si>
  <si>
    <t xml:space="preserve">Realizar un Fortalecimiento  implementando la gestion ambiental a traves de proyectos ciudadanos de educación ambiental (PROCEDA) direccionados  a la población desplazada u otras victimas de calidad                                                                  </t>
  </si>
  <si>
    <t xml:space="preserve">Implementar 9  jornadas de capacitación ambiental dirigido a comerciantes, vendedores ambulantes y demás de la zona urbana </t>
  </si>
  <si>
    <t>* Convocatorias para el desarrollo del evento.</t>
  </si>
  <si>
    <t xml:space="preserve">Dieciseis jornadas de capacitacion ambiental dirigidas a comerciantes, vendedores ambulantes , juntas de accion comunal, comunas en la jurisdiccion del EPA                        </t>
  </si>
  <si>
    <t>*Identificación y priorización de las comunas a sensibilizar en el Distrito de Buenaventura.</t>
  </si>
  <si>
    <t>* Desarrollar sensibilizaciones para el fomento de una cultura responsable con el medio ambiente.</t>
  </si>
  <si>
    <t>* Manualidades a partir del aprovechamiento de los residuos en diferentes comunas del Distrito de Buenaventura.</t>
  </si>
  <si>
    <t>Implementación  de una aula ambiental  interactiva como estrategia de educación donde se busque fortalecer la apropiación social y del  territorio desde escenarios ambientales</t>
  </si>
  <si>
    <t xml:space="preserve">*Acondicionamiento locativo de un espacio dotado con material didáctico para la promover una cultura ambiental.   
</t>
  </si>
  <si>
    <t xml:space="preserve">*Realización de cronograma de actividades pedagógicas relacionadas con el calendario ambiental.   </t>
  </si>
  <si>
    <t>*Promocionar e implementar  el aula ambiental interactiva con los PRAES,  proyectos ciudadanos de educación ambiental y comunidad en general.</t>
  </si>
  <si>
    <t xml:space="preserve">Realizar tres acciones en capacitación y formación de gestores ambientales comunitarios en las instituciones educativas de primaria y secundaria                    </t>
  </si>
  <si>
    <t xml:space="preserve">*Formación conceptual  en gestion y educación Ambiental Comunitaria                                                                               </t>
  </si>
  <si>
    <t xml:space="preserve">* Identificación de Problemas Ambientales comunitarios por medio de un Diagnóstico Ambiental Participativo (DAP)       
</t>
  </si>
  <si>
    <t>*Socializar proyectos exitosos ejecutados  a nivel regional con gestores comunitarios.</t>
  </si>
  <si>
    <t xml:space="preserve">Realizar 4 acciones de Capacitación y seguimiento a PRAES, CIDEA en las instituciones  educativas de la zona urbana y suburbana del Distrito de Buenaventura                                </t>
  </si>
  <si>
    <t xml:space="preserve">Reactivar y  fortalecer el  Comité de biodiversidad . Según  Art 35 Acuerdo 34                                                         </t>
  </si>
  <si>
    <t xml:space="preserve"> *Reactivación del comité.      </t>
  </si>
  <si>
    <t xml:space="preserve">Realizar una Caracterización y transformación de residuos sólidos- Fomentar el manejo y transformación de residuos sólidos Zona urbana                                 </t>
  </si>
  <si>
    <t>Caracterizacion y trasformacion de residuos solidos</t>
  </si>
  <si>
    <t xml:space="preserve"> Fomentar la limpieza el manejo y transformación de residuos solidos zona urbana </t>
  </si>
  <si>
    <t xml:space="preserve"> Diagnóstico ambiental de residuos RAEE en el sector hotelero y portuarios del distrito de Buenaventura.  </t>
  </si>
  <si>
    <t xml:space="preserve">* Caracterizar y Sensibilizar para el sector productor de carbón vegetal.   </t>
  </si>
  <si>
    <t xml:space="preserve">Control y seguimiento a los sectores portuario, maderero y pesquero en el área de jurisdicción del EPA para el manejo adecuado de residuos generados.    
       </t>
  </si>
  <si>
    <t>* Conformar, capacitar y entrenar a la red de recuperadores ambientales del Distrito de Buenaventura en residuos solidos.</t>
  </si>
  <si>
    <t xml:space="preserve">*Limpieza de playas costeras  orientada a la consientizacion d elos residuos solidos. </t>
  </si>
  <si>
    <t xml:space="preserve"> *Fortalecimiento a  empresas generadoras y gestoras  de residuos peligrosos.   </t>
  </si>
  <si>
    <t xml:space="preserve">Realizar una  Caracterización y transformación de residuos sólidos- Fomentar el manejo y transformación de residuos solidos Zona Suburbana                           </t>
  </si>
  <si>
    <t>Caracterizar y Sensibilizar para el sector productor de carbón vegetal.</t>
  </si>
  <si>
    <t xml:space="preserve">*Realizar un aforo para la caracterización de los residuos solidos generados                                    
</t>
  </si>
  <si>
    <t>• Documento de actualización y caracterización de los ecosistemas</t>
  </si>
  <si>
    <t xml:space="preserve">* Establecer acciones y lineamientos acordes al MADS   </t>
  </si>
  <si>
    <t>Realizar un diagnostico para el control , seguimiento y monitoreo de los ecosistemas de áreas protegidas</t>
  </si>
  <si>
    <t xml:space="preserve">Generar y fortalecer cultura ambiental dentro del distrito a través de medios de comunicación.           </t>
  </si>
  <si>
    <t>* Actualización de información primaria y secundaria</t>
  </si>
  <si>
    <t>*Estado de la calidad del recurso</t>
  </si>
  <si>
    <t>*Protección</t>
  </si>
  <si>
    <t xml:space="preserve"> * Ejecucion de plan de manejo</t>
  </si>
  <si>
    <t>Fortalecimiento a organizaciones sociales, grupos y centros de poblacion vulnerable apoyando talleres de sencibilizacion</t>
  </si>
  <si>
    <t>GESTION, EDUCACION Y CONTROL Y VIGILANCIA</t>
  </si>
  <si>
    <t xml:space="preserve">PLAN DE MITIGACION </t>
  </si>
  <si>
    <t>DIAGNOSTICO SOBRE LAS ZONAS DEGRADADAS DE ZONA URBANA Y SUBURBANA</t>
  </si>
  <si>
    <t>DIAGNOSTICO</t>
  </si>
  <si>
    <t>INFRAESTRUCTURA REQUERIDA</t>
  </si>
  <si>
    <t>ACCIONES ESTRATEGICAS PARA FORTALECER LA BIODIVERSIDAD</t>
  </si>
  <si>
    <t>DOCUMENTO CON INFORMACIÓN GEOGRAFICA</t>
  </si>
  <si>
    <t>3 ACCIONES REALIZADAS</t>
  </si>
  <si>
    <t>Sistema de arbolado levantado</t>
  </si>
  <si>
    <t>ESTUDIO REALIZADO</t>
  </si>
  <si>
    <t>TALLERES DE CAPACITACION</t>
  </si>
  <si>
    <t>Número de mesas instaladas</t>
  </si>
  <si>
    <t>Número de campañas realizadas</t>
  </si>
  <si>
    <t>Número de gestiones realizadas</t>
  </si>
  <si>
    <t>Número de acuerdos cumplidos</t>
  </si>
  <si>
    <t>Número de estudios realizados</t>
  </si>
  <si>
    <t>Número de politicas adoptadas</t>
  </si>
  <si>
    <t>Número de oficinas ampliadas y adecuadas</t>
  </si>
  <si>
    <t>Número de salas adecuadas</t>
  </si>
  <si>
    <t>Número de plataformas implementadas</t>
  </si>
  <si>
    <t>Número de protocolos fortalecidos</t>
  </si>
  <si>
    <t>Número de sectores incentivados</t>
  </si>
  <si>
    <t>Número de permisos identificados</t>
  </si>
  <si>
    <t>Número de establecimiento seguidos y controlados</t>
  </si>
  <si>
    <t>Número de proyectos y convocatorias socializados</t>
  </si>
  <si>
    <t>Número de empresas seleccionadas</t>
  </si>
  <si>
    <t xml:space="preserve">*Acompañamiento en la  regulacion y aplicacion de normas ambientales.      </t>
  </si>
  <si>
    <t>Número de empresas reconocidas</t>
  </si>
  <si>
    <t>Número de información actualizada</t>
  </si>
  <si>
    <t>Calidad del recurso verificado</t>
  </si>
  <si>
    <t>Recurso protegido</t>
  </si>
  <si>
    <t>Número de planes ejecutados</t>
  </si>
  <si>
    <t>Número de software adquiridos</t>
  </si>
  <si>
    <t>Asistencia requerida</t>
  </si>
  <si>
    <t>PRNV implemetado</t>
  </si>
  <si>
    <t>Negocios verdes posicionados</t>
  </si>
  <si>
    <t>Contribución del programa medido</t>
  </si>
  <si>
    <t>Productos creados y posicionados</t>
  </si>
  <si>
    <t>Número de tendencias divulgadas</t>
  </si>
  <si>
    <t>Número de politicas construidas</t>
  </si>
  <si>
    <t>Número de planes implementados</t>
  </si>
  <si>
    <t>Número de emisiones controladas y seguidas</t>
  </si>
  <si>
    <t>Número de puntos criticos monitoreados</t>
  </si>
  <si>
    <t>Número de juntas identificadas y priorizadas</t>
  </si>
  <si>
    <t>Número de actividades de manualidades realizadas</t>
  </si>
  <si>
    <t>Número de proyectos socializados</t>
  </si>
  <si>
    <t>Número de diagnosticos realizados</t>
  </si>
  <si>
    <t>Número de sectores caracterizados y sensibilizados</t>
  </si>
  <si>
    <t>Número de planyas concientizadas</t>
  </si>
  <si>
    <t>Número de empresas fortalecidas</t>
  </si>
  <si>
    <t xml:space="preserve">Realizar 16 Talleres de sensibilización  y capacitación  en Manejo adecuado de residuos sólidos ,  caracterización y emprendimiento a familias en la zona  suburbana y urbana del Distrito de Buenaventura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</si>
</sst>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&quot;$&quot;\ #,##0_);\(&quot;$&quot;\ #,##0\)"/>
    <numFmt numFmtId="165" formatCode="_(&quot;$&quot;\ * #,##0.00_);_(&quot;$&quot;\ * \(#,##0.00\);_(&quot;$&quot;\ * &quot;-&quot;??_);_(@_)"/>
    <numFmt numFmtId="166" formatCode="&quot;$&quot;#,##0"/>
    <numFmt numFmtId="167" formatCode="&quot;$&quot;\ #,##0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Arial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1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b/>
      <sz val="20"/>
      <color theme="1"/>
      <name val="Calibri"/>
      <family val="2"/>
      <scheme val="minor"/>
    </font>
    <font>
      <sz val="11"/>
      <name val="Calibri"/>
      <family val="2"/>
      <scheme val="minor"/>
    </font>
  </fonts>
  <fills count="16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79998168889431442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auto="1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3">
    <xf numFmtId="0" fontId="0" fillId="0" borderId="0" xfId="0"/>
    <xf numFmtId="0" fontId="0" fillId="0" borderId="0" xfId="0" applyAlignment="1">
      <alignment horizontal="left" wrapText="1"/>
    </xf>
    <xf numFmtId="1" fontId="2" fillId="0" borderId="22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9" fillId="0" borderId="0" xfId="0" applyFont="1"/>
    <xf numFmtId="0" fontId="9" fillId="7" borderId="4" xfId="0" applyFont="1" applyFill="1" applyBorder="1" applyAlignment="1">
      <alignment vertical="center" wrapText="1"/>
    </xf>
    <xf numFmtId="1" fontId="9" fillId="7" borderId="17" xfId="0" applyNumberFormat="1" applyFont="1" applyFill="1" applyBorder="1" applyAlignment="1">
      <alignment horizontal="center" vertical="center" wrapText="1"/>
    </xf>
    <xf numFmtId="0" fontId="9" fillId="9" borderId="17" xfId="0" applyFont="1" applyFill="1" applyBorder="1" applyAlignment="1">
      <alignment horizontal="center" vertical="center" wrapText="1"/>
    </xf>
    <xf numFmtId="0" fontId="9" fillId="4" borderId="17" xfId="0" applyFont="1" applyFill="1" applyBorder="1" applyAlignment="1">
      <alignment horizontal="left" vertical="center" wrapText="1"/>
    </xf>
    <xf numFmtId="0" fontId="9" fillId="0" borderId="17" xfId="0" applyFont="1" applyFill="1" applyBorder="1" applyAlignment="1">
      <alignment horizontal="center" vertical="center" wrapText="1"/>
    </xf>
    <xf numFmtId="0" fontId="9" fillId="8" borderId="4" xfId="0" applyFont="1" applyFill="1" applyBorder="1" applyAlignment="1">
      <alignment horizontal="center" vertical="center" wrapText="1"/>
    </xf>
    <xf numFmtId="0" fontId="9" fillId="7" borderId="17" xfId="0" applyFont="1" applyFill="1" applyBorder="1" applyAlignment="1">
      <alignment horizontal="center" vertical="center" wrapText="1"/>
    </xf>
    <xf numFmtId="0" fontId="9" fillId="7" borderId="4" xfId="0" applyFont="1" applyFill="1" applyBorder="1" applyAlignment="1">
      <alignment horizontal="center" vertical="center" wrapText="1"/>
    </xf>
    <xf numFmtId="1" fontId="9" fillId="0" borderId="17" xfId="0" applyNumberFormat="1" applyFont="1" applyFill="1" applyBorder="1" applyAlignment="1">
      <alignment horizontal="center" vertical="center" wrapText="1"/>
    </xf>
    <xf numFmtId="0" fontId="9" fillId="0" borderId="17" xfId="0" applyFont="1" applyFill="1" applyBorder="1" applyAlignment="1">
      <alignment horizontal="left" vertical="center" wrapText="1"/>
    </xf>
    <xf numFmtId="0" fontId="9" fillId="9" borderId="17" xfId="0" applyFont="1" applyFill="1" applyBorder="1" applyAlignment="1">
      <alignment horizontal="left" vertical="center" wrapText="1"/>
    </xf>
    <xf numFmtId="0" fontId="9" fillId="4" borderId="4" xfId="0" applyFont="1" applyFill="1" applyBorder="1" applyAlignment="1">
      <alignment horizontal="left" vertical="center" wrapText="1"/>
    </xf>
    <xf numFmtId="0" fontId="9" fillId="7" borderId="15" xfId="0" applyFont="1" applyFill="1" applyBorder="1" applyAlignment="1">
      <alignment horizontal="center" vertical="center" wrapText="1"/>
    </xf>
    <xf numFmtId="0" fontId="9" fillId="9" borderId="4" xfId="0" applyFont="1" applyFill="1" applyBorder="1" applyAlignment="1">
      <alignment horizontal="center" vertical="center" wrapText="1"/>
    </xf>
    <xf numFmtId="0" fontId="9" fillId="9" borderId="4" xfId="0" applyFont="1" applyFill="1" applyBorder="1" applyAlignment="1">
      <alignment horizontal="left" vertical="center" wrapText="1"/>
    </xf>
    <xf numFmtId="1" fontId="9" fillId="7" borderId="18" xfId="0" applyNumberFormat="1" applyFont="1" applyFill="1" applyBorder="1" applyAlignment="1">
      <alignment horizontal="center" vertical="center" wrapText="1"/>
    </xf>
    <xf numFmtId="0" fontId="9" fillId="9" borderId="18" xfId="0" applyFont="1" applyFill="1" applyBorder="1" applyAlignment="1">
      <alignment horizontal="center" vertical="center" wrapText="1"/>
    </xf>
    <xf numFmtId="0" fontId="9" fillId="4" borderId="18" xfId="0" applyFont="1" applyFill="1" applyBorder="1" applyAlignment="1">
      <alignment horizontal="left" vertical="center" wrapText="1"/>
    </xf>
    <xf numFmtId="0" fontId="9" fillId="10" borderId="4" xfId="0" applyFont="1" applyFill="1" applyBorder="1" applyAlignment="1">
      <alignment horizontal="center" vertical="center" wrapText="1"/>
    </xf>
    <xf numFmtId="1" fontId="9" fillId="10" borderId="4" xfId="0" applyNumberFormat="1" applyFont="1" applyFill="1" applyBorder="1" applyAlignment="1">
      <alignment horizontal="center" vertical="center" wrapText="1"/>
    </xf>
    <xf numFmtId="1" fontId="9" fillId="7" borderId="4" xfId="0" applyNumberFormat="1" applyFont="1" applyFill="1" applyBorder="1" applyAlignment="1">
      <alignment horizontal="center" vertical="center" wrapText="1"/>
    </xf>
    <xf numFmtId="0" fontId="9" fillId="11" borderId="17" xfId="0" applyFont="1" applyFill="1" applyBorder="1" applyAlignment="1">
      <alignment horizontal="center" vertical="center" wrapText="1"/>
    </xf>
    <xf numFmtId="1" fontId="9" fillId="11" borderId="17" xfId="0" applyNumberFormat="1" applyFont="1" applyFill="1" applyBorder="1" applyAlignment="1">
      <alignment horizontal="center" vertical="center" wrapText="1"/>
    </xf>
    <xf numFmtId="0" fontId="9" fillId="11" borderId="15" xfId="0" applyFont="1" applyFill="1" applyBorder="1" applyAlignment="1">
      <alignment horizontal="center" vertical="center" wrapText="1"/>
    </xf>
    <xf numFmtId="0" fontId="9" fillId="11" borderId="4" xfId="0" applyFont="1" applyFill="1" applyBorder="1" applyAlignment="1">
      <alignment horizontal="center" vertical="center" wrapText="1"/>
    </xf>
    <xf numFmtId="0" fontId="9" fillId="12" borderId="17" xfId="0" applyFont="1" applyFill="1" applyBorder="1" applyAlignment="1">
      <alignment horizontal="center" vertical="center" wrapText="1"/>
    </xf>
    <xf numFmtId="1" fontId="9" fillId="12" borderId="17" xfId="0" applyNumberFormat="1" applyFont="1" applyFill="1" applyBorder="1" applyAlignment="1">
      <alignment horizontal="center" vertical="center" wrapText="1"/>
    </xf>
    <xf numFmtId="167" fontId="0" fillId="0" borderId="0" xfId="0" applyNumberFormat="1"/>
    <xf numFmtId="1" fontId="2" fillId="0" borderId="13" xfId="0" applyNumberFormat="1" applyFont="1" applyBorder="1" applyAlignment="1">
      <alignment horizontal="center" vertical="center" wrapText="1"/>
    </xf>
    <xf numFmtId="9" fontId="2" fillId="0" borderId="14" xfId="0" applyNumberFormat="1" applyFont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13" borderId="26" xfId="0" applyFont="1" applyFill="1" applyBorder="1" applyAlignment="1">
      <alignment horizontal="left" vertical="center" wrapText="1"/>
    </xf>
    <xf numFmtId="0" fontId="0" fillId="13" borderId="4" xfId="0" applyFont="1" applyFill="1" applyBorder="1" applyAlignment="1">
      <alignment horizontal="left" vertical="center" wrapText="1"/>
    </xf>
    <xf numFmtId="0" fontId="0" fillId="13" borderId="23" xfId="0" applyFont="1" applyFill="1" applyBorder="1" applyAlignment="1">
      <alignment horizontal="left" vertical="center" wrapText="1"/>
    </xf>
    <xf numFmtId="0" fontId="0" fillId="13" borderId="25" xfId="0" applyFont="1" applyFill="1" applyBorder="1" applyAlignment="1">
      <alignment horizontal="left" vertical="center" wrapText="1"/>
    </xf>
    <xf numFmtId="166" fontId="11" fillId="0" borderId="0" xfId="0" applyNumberFormat="1" applyFont="1" applyAlignment="1">
      <alignment horizontal="left" vertical="center" wrapText="1"/>
    </xf>
    <xf numFmtId="166" fontId="2" fillId="0" borderId="0" xfId="0" applyNumberFormat="1" applyFont="1" applyAlignment="1">
      <alignment horizontal="left" vertical="center" wrapText="1"/>
    </xf>
    <xf numFmtId="0" fontId="2" fillId="0" borderId="22" xfId="0" applyFont="1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left" vertical="center"/>
    </xf>
    <xf numFmtId="165" fontId="0" fillId="0" borderId="0" xfId="0" applyNumberFormat="1" applyAlignment="1">
      <alignment horizontal="left" vertical="center"/>
    </xf>
    <xf numFmtId="166" fontId="0" fillId="0" borderId="0" xfId="0" applyNumberFormat="1" applyAlignment="1">
      <alignment horizontal="left" vertical="center" wrapText="1"/>
    </xf>
    <xf numFmtId="166" fontId="5" fillId="0" borderId="0" xfId="0" applyNumberFormat="1" applyFont="1" applyAlignment="1">
      <alignment horizontal="left" vertical="center"/>
    </xf>
    <xf numFmtId="166" fontId="0" fillId="0" borderId="0" xfId="0" applyNumberFormat="1" applyAlignment="1">
      <alignment horizontal="left" vertical="center"/>
    </xf>
    <xf numFmtId="1" fontId="0" fillId="0" borderId="0" xfId="0" applyNumberFormat="1" applyAlignment="1">
      <alignment horizontal="center" vertical="center" wrapText="1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14" fontId="0" fillId="0" borderId="0" xfId="0" applyNumberFormat="1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164" fontId="2" fillId="0" borderId="0" xfId="0" applyNumberFormat="1" applyFont="1" applyAlignment="1">
      <alignment horizontal="right" vertical="center" wrapText="1"/>
    </xf>
    <xf numFmtId="164" fontId="0" fillId="0" borderId="0" xfId="0" applyNumberFormat="1" applyAlignment="1">
      <alignment horizontal="right" wrapText="1"/>
    </xf>
    <xf numFmtId="164" fontId="5" fillId="0" borderId="0" xfId="0" applyNumberFormat="1" applyFont="1" applyAlignment="1">
      <alignment horizontal="right"/>
    </xf>
    <xf numFmtId="164" fontId="0" fillId="0" borderId="0" xfId="0" applyNumberFormat="1" applyAlignment="1">
      <alignment horizontal="right"/>
    </xf>
    <xf numFmtId="164" fontId="3" fillId="4" borderId="13" xfId="0" applyNumberFormat="1" applyFont="1" applyFill="1" applyBorder="1" applyAlignment="1">
      <alignment horizontal="center" vertical="center" wrapText="1"/>
    </xf>
    <xf numFmtId="1" fontId="2" fillId="0" borderId="9" xfId="0" applyNumberFormat="1" applyFont="1" applyBorder="1" applyAlignment="1">
      <alignment horizontal="left" vertical="center" wrapText="1"/>
    </xf>
    <xf numFmtId="164" fontId="3" fillId="4" borderId="11" xfId="0" applyNumberFormat="1" applyFont="1" applyFill="1" applyBorder="1" applyAlignment="1">
      <alignment horizontal="center" vertical="center" wrapText="1"/>
    </xf>
    <xf numFmtId="0" fontId="12" fillId="13" borderId="33" xfId="0" applyFont="1" applyFill="1" applyBorder="1" applyAlignment="1">
      <alignment horizontal="left" vertical="center" wrapText="1"/>
    </xf>
    <xf numFmtId="0" fontId="0" fillId="15" borderId="4" xfId="0" applyFont="1" applyFill="1" applyBorder="1" applyAlignment="1">
      <alignment horizontal="left" vertical="center" wrapText="1"/>
    </xf>
    <xf numFmtId="0" fontId="0" fillId="13" borderId="17" xfId="0" applyFont="1" applyFill="1" applyBorder="1" applyAlignment="1">
      <alignment horizontal="left" vertical="center" wrapText="1"/>
    </xf>
    <xf numFmtId="0" fontId="0" fillId="14" borderId="21" xfId="0" applyFont="1" applyFill="1" applyBorder="1" applyAlignment="1">
      <alignment vertical="center" wrapText="1"/>
    </xf>
    <xf numFmtId="1" fontId="2" fillId="0" borderId="14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0" fillId="14" borderId="17" xfId="0" applyFont="1" applyFill="1" applyBorder="1" applyAlignment="1">
      <alignment horizontal="left" vertical="center" wrapText="1"/>
    </xf>
    <xf numFmtId="0" fontId="0" fillId="15" borderId="17" xfId="0" applyFont="1" applyFill="1" applyBorder="1" applyAlignment="1">
      <alignment horizontal="left" vertical="center" wrapText="1"/>
    </xf>
    <xf numFmtId="164" fontId="0" fillId="13" borderId="21" xfId="0" applyNumberFormat="1" applyFont="1" applyFill="1" applyBorder="1" applyAlignment="1">
      <alignment horizontal="right" vertical="center" wrapText="1"/>
    </xf>
    <xf numFmtId="0" fontId="0" fillId="13" borderId="19" xfId="0" applyFont="1" applyFill="1" applyBorder="1" applyAlignment="1">
      <alignment horizontal="left" vertical="center" wrapText="1"/>
    </xf>
    <xf numFmtId="0" fontId="0" fillId="13" borderId="17" xfId="0" applyFont="1" applyFill="1" applyBorder="1" applyAlignment="1">
      <alignment horizontal="center" vertical="center" wrapText="1"/>
    </xf>
    <xf numFmtId="14" fontId="0" fillId="13" borderId="4" xfId="0" applyNumberFormat="1" applyFont="1" applyFill="1" applyBorder="1" applyAlignment="1">
      <alignment horizontal="center" vertical="center" wrapText="1"/>
    </xf>
    <xf numFmtId="0" fontId="0" fillId="13" borderId="33" xfId="0" applyFont="1" applyFill="1" applyBorder="1" applyAlignment="1">
      <alignment horizontal="left" vertical="center" wrapText="1"/>
    </xf>
    <xf numFmtId="0" fontId="0" fillId="13" borderId="4" xfId="0" applyFont="1" applyFill="1" applyBorder="1" applyAlignment="1">
      <alignment horizontal="center" vertical="center" wrapText="1"/>
    </xf>
    <xf numFmtId="0" fontId="0" fillId="13" borderId="34" xfId="0" applyFont="1" applyFill="1" applyBorder="1" applyAlignment="1">
      <alignment horizontal="left" vertical="center" wrapText="1"/>
    </xf>
    <xf numFmtId="0" fontId="0" fillId="13" borderId="23" xfId="0" applyFont="1" applyFill="1" applyBorder="1" applyAlignment="1">
      <alignment horizontal="center" vertical="center" wrapText="1"/>
    </xf>
    <xf numFmtId="14" fontId="0" fillId="13" borderId="23" xfId="0" applyNumberFormat="1" applyFont="1" applyFill="1" applyBorder="1" applyAlignment="1">
      <alignment horizontal="center" vertical="center" wrapText="1"/>
    </xf>
    <xf numFmtId="0" fontId="0" fillId="13" borderId="32" xfId="0" applyFont="1" applyFill="1" applyBorder="1" applyAlignment="1">
      <alignment horizontal="left" vertical="center" wrapText="1"/>
    </xf>
    <xf numFmtId="0" fontId="0" fillId="13" borderId="16" xfId="0" applyFont="1" applyFill="1" applyBorder="1" applyAlignment="1">
      <alignment horizontal="center" vertical="center" wrapText="1"/>
    </xf>
    <xf numFmtId="14" fontId="0" fillId="13" borderId="26" xfId="0" applyNumberFormat="1" applyFont="1" applyFill="1" applyBorder="1" applyAlignment="1">
      <alignment horizontal="center" vertical="center" wrapText="1"/>
    </xf>
    <xf numFmtId="0" fontId="0" fillId="13" borderId="26" xfId="0" applyFont="1" applyFill="1" applyBorder="1" applyAlignment="1">
      <alignment horizontal="center" vertical="center" wrapText="1"/>
    </xf>
    <xf numFmtId="14" fontId="0" fillId="13" borderId="17" xfId="0" applyNumberFormat="1" applyFont="1" applyFill="1" applyBorder="1" applyAlignment="1">
      <alignment horizontal="center" vertical="center" wrapText="1"/>
    </xf>
    <xf numFmtId="0" fontId="0" fillId="13" borderId="37" xfId="0" applyFont="1" applyFill="1" applyBorder="1" applyAlignment="1">
      <alignment horizontal="left" vertical="center" wrapText="1"/>
    </xf>
    <xf numFmtId="0" fontId="0" fillId="13" borderId="15" xfId="0" applyFont="1" applyFill="1" applyBorder="1" applyAlignment="1">
      <alignment horizontal="center" vertical="center" wrapText="1"/>
    </xf>
    <xf numFmtId="0" fontId="0" fillId="13" borderId="28" xfId="0" applyFont="1" applyFill="1" applyBorder="1" applyAlignment="1">
      <alignment horizontal="left" vertical="center" wrapText="1"/>
    </xf>
    <xf numFmtId="0" fontId="0" fillId="13" borderId="21" xfId="0" applyFont="1" applyFill="1" applyBorder="1" applyAlignment="1">
      <alignment horizontal="center" vertical="center" wrapText="1"/>
    </xf>
    <xf numFmtId="0" fontId="0" fillId="13" borderId="25" xfId="0" applyFont="1" applyFill="1" applyBorder="1" applyAlignment="1">
      <alignment vertical="center" wrapText="1"/>
    </xf>
    <xf numFmtId="1" fontId="0" fillId="13" borderId="25" xfId="0" applyNumberFormat="1" applyFont="1" applyFill="1" applyBorder="1" applyAlignment="1">
      <alignment horizontal="center" vertical="center" wrapText="1"/>
    </xf>
    <xf numFmtId="0" fontId="0" fillId="13" borderId="35" xfId="0" applyFont="1" applyFill="1" applyBorder="1" applyAlignment="1">
      <alignment horizontal="left" vertical="center" wrapText="1"/>
    </xf>
    <xf numFmtId="0" fontId="0" fillId="13" borderId="25" xfId="0" applyFont="1" applyFill="1" applyBorder="1" applyAlignment="1">
      <alignment horizontal="center" vertical="center" wrapText="1"/>
    </xf>
    <xf numFmtId="14" fontId="0" fillId="13" borderId="25" xfId="0" applyNumberFormat="1" applyFont="1" applyFill="1" applyBorder="1" applyAlignment="1">
      <alignment horizontal="center" vertical="center" wrapText="1"/>
    </xf>
    <xf numFmtId="164" fontId="0" fillId="13" borderId="25" xfId="0" applyNumberFormat="1" applyFont="1" applyFill="1" applyBorder="1" applyAlignment="1">
      <alignment horizontal="right" vertical="center" wrapText="1"/>
    </xf>
    <xf numFmtId="166" fontId="0" fillId="13" borderId="25" xfId="0" applyNumberFormat="1" applyFont="1" applyFill="1" applyBorder="1" applyAlignment="1">
      <alignment horizontal="left" vertical="center" wrapText="1"/>
    </xf>
    <xf numFmtId="166" fontId="0" fillId="13" borderId="18" xfId="0" applyNumberFormat="1" applyFont="1" applyFill="1" applyBorder="1" applyAlignment="1">
      <alignment horizontal="left" vertical="center" wrapText="1"/>
    </xf>
    <xf numFmtId="1" fontId="0" fillId="13" borderId="21" xfId="0" applyNumberFormat="1" applyFont="1" applyFill="1" applyBorder="1" applyAlignment="1">
      <alignment horizontal="center" vertical="center" wrapText="1"/>
    </xf>
    <xf numFmtId="0" fontId="0" fillId="13" borderId="31" xfId="0" applyFont="1" applyFill="1" applyBorder="1" applyAlignment="1">
      <alignment horizontal="left" vertical="center" wrapText="1"/>
    </xf>
    <xf numFmtId="0" fontId="0" fillId="13" borderId="21" xfId="0" applyFont="1" applyFill="1" applyBorder="1" applyAlignment="1">
      <alignment horizontal="left" vertical="center" wrapText="1"/>
    </xf>
    <xf numFmtId="0" fontId="0" fillId="13" borderId="20" xfId="0" applyFont="1" applyFill="1" applyBorder="1" applyAlignment="1">
      <alignment horizontal="left" vertical="center" wrapText="1"/>
    </xf>
    <xf numFmtId="0" fontId="0" fillId="13" borderId="18" xfId="0" applyFont="1" applyFill="1" applyBorder="1" applyAlignment="1">
      <alignment horizontal="center" vertical="center" wrapText="1"/>
    </xf>
    <xf numFmtId="0" fontId="0" fillId="13" borderId="27" xfId="0" applyFont="1" applyFill="1" applyBorder="1" applyAlignment="1">
      <alignment horizontal="left" vertical="center" wrapText="1"/>
    </xf>
    <xf numFmtId="14" fontId="0" fillId="13" borderId="21" xfId="0" applyNumberFormat="1" applyFont="1" applyFill="1" applyBorder="1" applyAlignment="1">
      <alignment horizontal="center" vertical="center" wrapText="1"/>
    </xf>
    <xf numFmtId="0" fontId="0" fillId="7" borderId="27" xfId="0" applyFont="1" applyFill="1" applyBorder="1" applyAlignment="1">
      <alignment horizontal="left" vertical="center" wrapText="1"/>
    </xf>
    <xf numFmtId="0" fontId="0" fillId="7" borderId="16" xfId="0" applyFont="1" applyFill="1" applyBorder="1" applyAlignment="1">
      <alignment horizontal="center" vertical="center" wrapText="1"/>
    </xf>
    <xf numFmtId="0" fontId="0" fillId="7" borderId="16" xfId="0" applyFont="1" applyFill="1" applyBorder="1" applyAlignment="1">
      <alignment horizontal="left" vertical="center" wrapText="1"/>
    </xf>
    <xf numFmtId="14" fontId="0" fillId="7" borderId="16" xfId="0" applyNumberFormat="1" applyFont="1" applyFill="1" applyBorder="1" applyAlignment="1">
      <alignment horizontal="center" vertical="center" wrapText="1"/>
    </xf>
    <xf numFmtId="0" fontId="0" fillId="7" borderId="4" xfId="0" applyFont="1" applyFill="1" applyBorder="1" applyAlignment="1">
      <alignment horizontal="left" vertical="center" wrapText="1"/>
    </xf>
    <xf numFmtId="0" fontId="0" fillId="7" borderId="4" xfId="0" applyFont="1" applyFill="1" applyBorder="1" applyAlignment="1">
      <alignment horizontal="center" vertical="center" wrapText="1"/>
    </xf>
    <xf numFmtId="14" fontId="0" fillId="7" borderId="4" xfId="0" applyNumberFormat="1" applyFont="1" applyFill="1" applyBorder="1" applyAlignment="1">
      <alignment horizontal="center" vertical="center" wrapText="1"/>
    </xf>
    <xf numFmtId="0" fontId="0" fillId="7" borderId="23" xfId="0" applyFont="1" applyFill="1" applyBorder="1" applyAlignment="1">
      <alignment horizontal="left" vertical="center" wrapText="1"/>
    </xf>
    <xf numFmtId="0" fontId="0" fillId="7" borderId="21" xfId="0" applyFont="1" applyFill="1" applyBorder="1" applyAlignment="1">
      <alignment horizontal="center" vertical="center" wrapText="1"/>
    </xf>
    <xf numFmtId="0" fontId="0" fillId="7" borderId="21" xfId="0" applyFont="1" applyFill="1" applyBorder="1" applyAlignment="1">
      <alignment horizontal="left" vertical="center" wrapText="1"/>
    </xf>
    <xf numFmtId="14" fontId="0" fillId="7" borderId="21" xfId="0" applyNumberFormat="1" applyFont="1" applyFill="1" applyBorder="1" applyAlignment="1">
      <alignment horizontal="center" vertical="center" wrapText="1"/>
    </xf>
    <xf numFmtId="0" fontId="0" fillId="7" borderId="20" xfId="0" applyFont="1" applyFill="1" applyBorder="1" applyAlignment="1">
      <alignment horizontal="left" vertical="center" wrapText="1"/>
    </xf>
    <xf numFmtId="0" fontId="0" fillId="7" borderId="18" xfId="0" applyFont="1" applyFill="1" applyBorder="1" applyAlignment="1">
      <alignment horizontal="center" vertical="center" wrapText="1"/>
    </xf>
    <xf numFmtId="0" fontId="0" fillId="7" borderId="18" xfId="0" applyFont="1" applyFill="1" applyBorder="1" applyAlignment="1">
      <alignment horizontal="left" vertical="center" wrapText="1"/>
    </xf>
    <xf numFmtId="14" fontId="0" fillId="7" borderId="18" xfId="0" applyNumberFormat="1" applyFont="1" applyFill="1" applyBorder="1" applyAlignment="1">
      <alignment horizontal="center" vertical="center" wrapText="1"/>
    </xf>
    <xf numFmtId="0" fontId="0" fillId="7" borderId="23" xfId="0" applyFont="1" applyFill="1" applyBorder="1" applyAlignment="1">
      <alignment horizontal="center" vertical="center" wrapText="1"/>
    </xf>
    <xf numFmtId="14" fontId="0" fillId="7" borderId="23" xfId="0" applyNumberFormat="1" applyFont="1" applyFill="1" applyBorder="1" applyAlignment="1">
      <alignment horizontal="center" vertical="center" wrapText="1"/>
    </xf>
    <xf numFmtId="0" fontId="0" fillId="14" borderId="32" xfId="0" applyFont="1" applyFill="1" applyBorder="1" applyAlignment="1">
      <alignment horizontal="left" vertical="center" wrapText="1"/>
    </xf>
    <xf numFmtId="0" fontId="0" fillId="14" borderId="17" xfId="0" applyFont="1" applyFill="1" applyBorder="1" applyAlignment="1">
      <alignment horizontal="center" vertical="center" wrapText="1"/>
    </xf>
    <xf numFmtId="14" fontId="0" fillId="14" borderId="17" xfId="0" applyNumberFormat="1" applyFont="1" applyFill="1" applyBorder="1" applyAlignment="1">
      <alignment horizontal="center" vertical="center" wrapText="1"/>
    </xf>
    <xf numFmtId="0" fontId="0" fillId="14" borderId="19" xfId="0" applyFont="1" applyFill="1" applyBorder="1" applyAlignment="1">
      <alignment horizontal="left" vertical="center" wrapText="1"/>
    </xf>
    <xf numFmtId="0" fontId="0" fillId="14" borderId="4" xfId="0" applyFont="1" applyFill="1" applyBorder="1" applyAlignment="1">
      <alignment horizontal="left" vertical="center" wrapText="1"/>
    </xf>
    <xf numFmtId="14" fontId="0" fillId="14" borderId="4" xfId="0" applyNumberFormat="1" applyFont="1" applyFill="1" applyBorder="1" applyAlignment="1">
      <alignment horizontal="center" vertical="center" wrapText="1"/>
    </xf>
    <xf numFmtId="0" fontId="0" fillId="14" borderId="28" xfId="0" applyFont="1" applyFill="1" applyBorder="1" applyAlignment="1">
      <alignment horizontal="left" vertical="center" wrapText="1"/>
    </xf>
    <xf numFmtId="0" fontId="0" fillId="14" borderId="23" xfId="0" applyFont="1" applyFill="1" applyBorder="1" applyAlignment="1">
      <alignment horizontal="center" vertical="center" wrapText="1"/>
    </xf>
    <xf numFmtId="0" fontId="0" fillId="14" borderId="23" xfId="0" applyFont="1" applyFill="1" applyBorder="1" applyAlignment="1">
      <alignment horizontal="left" vertical="center" wrapText="1"/>
    </xf>
    <xf numFmtId="14" fontId="0" fillId="14" borderId="23" xfId="0" applyNumberFormat="1" applyFont="1" applyFill="1" applyBorder="1" applyAlignment="1">
      <alignment horizontal="center" vertical="center" wrapText="1"/>
    </xf>
    <xf numFmtId="0" fontId="0" fillId="14" borderId="25" xfId="0" applyFont="1" applyFill="1" applyBorder="1" applyAlignment="1">
      <alignment horizontal="center" vertical="center" wrapText="1"/>
    </xf>
    <xf numFmtId="0" fontId="0" fillId="14" borderId="29" xfId="0" applyFont="1" applyFill="1" applyBorder="1" applyAlignment="1">
      <alignment vertical="center" wrapText="1"/>
    </xf>
    <xf numFmtId="0" fontId="0" fillId="14" borderId="16" xfId="0" applyFont="1" applyFill="1" applyBorder="1" applyAlignment="1">
      <alignment horizontal="center" vertical="center" wrapText="1"/>
    </xf>
    <xf numFmtId="164" fontId="0" fillId="14" borderId="16" xfId="0" applyNumberFormat="1" applyFont="1" applyFill="1" applyBorder="1" applyAlignment="1">
      <alignment horizontal="right" vertical="center" wrapText="1"/>
    </xf>
    <xf numFmtId="166" fontId="0" fillId="14" borderId="16" xfId="0" applyNumberFormat="1" applyFont="1" applyFill="1" applyBorder="1" applyAlignment="1">
      <alignment horizontal="left" vertical="center" wrapText="1"/>
    </xf>
    <xf numFmtId="0" fontId="0" fillId="14" borderId="15" xfId="0" applyFont="1" applyFill="1" applyBorder="1" applyAlignment="1">
      <alignment horizontal="left" vertical="center" wrapText="1"/>
    </xf>
    <xf numFmtId="0" fontId="0" fillId="14" borderId="16" xfId="0" applyFont="1" applyFill="1" applyBorder="1" applyAlignment="1">
      <alignment horizontal="left" vertical="center" wrapText="1"/>
    </xf>
    <xf numFmtId="0" fontId="0" fillId="14" borderId="21" xfId="0" applyFont="1" applyFill="1" applyBorder="1" applyAlignment="1">
      <alignment horizontal="center" vertical="center" wrapText="1"/>
    </xf>
    <xf numFmtId="0" fontId="0" fillId="14" borderId="31" xfId="0" applyFont="1" applyFill="1" applyBorder="1" applyAlignment="1">
      <alignment vertical="center" wrapText="1"/>
    </xf>
    <xf numFmtId="0" fontId="0" fillId="14" borderId="25" xfId="0" applyFont="1" applyFill="1" applyBorder="1" applyAlignment="1">
      <alignment horizontal="left" vertical="center" wrapText="1"/>
    </xf>
    <xf numFmtId="14" fontId="0" fillId="14" borderId="25" xfId="0" applyNumberFormat="1" applyFont="1" applyFill="1" applyBorder="1" applyAlignment="1">
      <alignment horizontal="center" vertical="center" wrapText="1"/>
    </xf>
    <xf numFmtId="164" fontId="0" fillId="14" borderId="21" xfId="0" applyNumberFormat="1" applyFont="1" applyFill="1" applyBorder="1" applyAlignment="1">
      <alignment horizontal="right" vertical="center" wrapText="1"/>
    </xf>
    <xf numFmtId="164" fontId="0" fillId="14" borderId="17" xfId="0" applyNumberFormat="1" applyFont="1" applyFill="1" applyBorder="1" applyAlignment="1">
      <alignment vertical="center" wrapText="1"/>
    </xf>
    <xf numFmtId="166" fontId="0" fillId="14" borderId="21" xfId="0" applyNumberFormat="1" applyFont="1" applyFill="1" applyBorder="1" applyAlignment="1">
      <alignment vertical="center" wrapText="1"/>
    </xf>
    <xf numFmtId="164" fontId="0" fillId="14" borderId="21" xfId="0" applyNumberFormat="1" applyFont="1" applyFill="1" applyBorder="1" applyAlignment="1">
      <alignment vertical="center" wrapText="1"/>
    </xf>
    <xf numFmtId="0" fontId="0" fillId="14" borderId="26" xfId="0" applyFont="1" applyFill="1" applyBorder="1" applyAlignment="1">
      <alignment horizontal="center" vertical="center" wrapText="1"/>
    </xf>
    <xf numFmtId="0" fontId="0" fillId="14" borderId="26" xfId="0" applyFont="1" applyFill="1" applyBorder="1" applyAlignment="1">
      <alignment horizontal="left" vertical="center" wrapText="1"/>
    </xf>
    <xf numFmtId="14" fontId="0" fillId="14" borderId="26" xfId="0" applyNumberFormat="1" applyFont="1" applyFill="1" applyBorder="1" applyAlignment="1">
      <alignment horizontal="center" vertical="center" wrapText="1"/>
    </xf>
    <xf numFmtId="0" fontId="0" fillId="14" borderId="34" xfId="0" applyFont="1" applyFill="1" applyBorder="1" applyAlignment="1">
      <alignment horizontal="left" vertical="center" wrapText="1"/>
    </xf>
    <xf numFmtId="0" fontId="0" fillId="14" borderId="4" xfId="0" applyFont="1" applyFill="1" applyBorder="1" applyAlignment="1">
      <alignment horizontal="center" vertical="center" wrapText="1"/>
    </xf>
    <xf numFmtId="0" fontId="0" fillId="14" borderId="21" xfId="0" applyFont="1" applyFill="1" applyBorder="1" applyAlignment="1">
      <alignment horizontal="left" vertical="center" wrapText="1"/>
    </xf>
    <xf numFmtId="0" fontId="0" fillId="14" borderId="18" xfId="0" applyFont="1" applyFill="1" applyBorder="1" applyAlignment="1">
      <alignment horizontal="center" vertical="center" wrapText="1"/>
    </xf>
    <xf numFmtId="0" fontId="0" fillId="14" borderId="36" xfId="0" applyFont="1" applyFill="1" applyBorder="1" applyAlignment="1">
      <alignment horizontal="left" vertical="center" wrapText="1"/>
    </xf>
    <xf numFmtId="164" fontId="0" fillId="14" borderId="18" xfId="0" applyNumberFormat="1" applyFont="1" applyFill="1" applyBorder="1" applyAlignment="1">
      <alignment horizontal="right" vertical="center" wrapText="1"/>
    </xf>
    <xf numFmtId="0" fontId="0" fillId="15" borderId="19" xfId="0" applyFont="1" applyFill="1" applyBorder="1" applyAlignment="1">
      <alignment horizontal="left" vertical="center" wrapText="1"/>
    </xf>
    <xf numFmtId="0" fontId="0" fillId="15" borderId="17" xfId="0" applyFont="1" applyFill="1" applyBorder="1" applyAlignment="1">
      <alignment horizontal="center" vertical="center" wrapText="1"/>
    </xf>
    <xf numFmtId="14" fontId="0" fillId="15" borderId="17" xfId="0" applyNumberFormat="1" applyFont="1" applyFill="1" applyBorder="1" applyAlignment="1">
      <alignment horizontal="center" vertical="center" wrapText="1"/>
    </xf>
    <xf numFmtId="14" fontId="0" fillId="15" borderId="4" xfId="0" applyNumberFormat="1" applyFont="1" applyFill="1" applyBorder="1" applyAlignment="1">
      <alignment horizontal="center" vertical="center" wrapText="1"/>
    </xf>
    <xf numFmtId="0" fontId="0" fillId="15" borderId="23" xfId="0" applyFont="1" applyFill="1" applyBorder="1" applyAlignment="1">
      <alignment horizontal="left" vertical="center" wrapText="1"/>
    </xf>
    <xf numFmtId="0" fontId="0" fillId="15" borderId="23" xfId="0" applyFont="1" applyFill="1" applyBorder="1" applyAlignment="1">
      <alignment horizontal="center" vertical="center" wrapText="1"/>
    </xf>
    <xf numFmtId="14" fontId="0" fillId="15" borderId="23" xfId="0" applyNumberFormat="1" applyFont="1" applyFill="1" applyBorder="1" applyAlignment="1">
      <alignment horizontal="center" vertical="center" wrapText="1"/>
    </xf>
    <xf numFmtId="0" fontId="0" fillId="15" borderId="33" xfId="0" applyFont="1" applyFill="1" applyBorder="1" applyAlignment="1">
      <alignment horizontal="left" vertical="center" wrapText="1"/>
    </xf>
    <xf numFmtId="0" fontId="0" fillId="15" borderId="4" xfId="0" applyFont="1" applyFill="1" applyBorder="1" applyAlignment="1">
      <alignment horizontal="center" vertical="center" wrapText="1"/>
    </xf>
    <xf numFmtId="0" fontId="0" fillId="15" borderId="25" xfId="0" applyFont="1" applyFill="1" applyBorder="1" applyAlignment="1">
      <alignment horizontal="center" vertical="center" wrapText="1"/>
    </xf>
    <xf numFmtId="1" fontId="0" fillId="15" borderId="25" xfId="0" applyNumberFormat="1" applyFont="1" applyFill="1" applyBorder="1" applyAlignment="1">
      <alignment horizontal="center" vertical="center" wrapText="1"/>
    </xf>
    <xf numFmtId="0" fontId="0" fillId="15" borderId="35" xfId="0" applyFont="1" applyFill="1" applyBorder="1" applyAlignment="1">
      <alignment horizontal="left" vertical="center" wrapText="1"/>
    </xf>
    <xf numFmtId="0" fontId="0" fillId="15" borderId="28" xfId="0" applyFont="1" applyFill="1" applyBorder="1" applyAlignment="1">
      <alignment horizontal="left" vertical="center" wrapText="1"/>
    </xf>
    <xf numFmtId="0" fontId="0" fillId="15" borderId="25" xfId="0" applyFont="1" applyFill="1" applyBorder="1" applyAlignment="1">
      <alignment horizontal="left" vertical="center" wrapText="1"/>
    </xf>
    <xf numFmtId="14" fontId="0" fillId="15" borderId="25" xfId="0" applyNumberFormat="1" applyFont="1" applyFill="1" applyBorder="1" applyAlignment="1">
      <alignment horizontal="center" vertical="center" wrapText="1"/>
    </xf>
    <xf numFmtId="0" fontId="0" fillId="15" borderId="21" xfId="0" applyFont="1" applyFill="1" applyBorder="1" applyAlignment="1">
      <alignment horizontal="center" vertical="center" wrapText="1"/>
    </xf>
    <xf numFmtId="164" fontId="0" fillId="15" borderId="21" xfId="0" applyNumberFormat="1" applyFont="1" applyFill="1" applyBorder="1" applyAlignment="1">
      <alignment horizontal="right" vertical="center" wrapText="1"/>
    </xf>
    <xf numFmtId="164" fontId="0" fillId="15" borderId="25" xfId="0" applyNumberFormat="1" applyFont="1" applyFill="1" applyBorder="1" applyAlignment="1">
      <alignment horizontal="right" vertical="center" wrapText="1"/>
    </xf>
    <xf numFmtId="0" fontId="0" fillId="15" borderId="32" xfId="0" applyFont="1" applyFill="1" applyBorder="1" applyAlignment="1">
      <alignment horizontal="left" vertical="center" wrapText="1"/>
    </xf>
    <xf numFmtId="0" fontId="0" fillId="15" borderId="21" xfId="0" applyFont="1" applyFill="1" applyBorder="1" applyAlignment="1">
      <alignment horizontal="left" vertical="center" wrapText="1"/>
    </xf>
    <xf numFmtId="1" fontId="0" fillId="15" borderId="21" xfId="0" applyNumberFormat="1" applyFont="1" applyFill="1" applyBorder="1" applyAlignment="1">
      <alignment horizontal="center" vertical="center" wrapText="1"/>
    </xf>
    <xf numFmtId="166" fontId="0" fillId="15" borderId="21" xfId="0" applyNumberFormat="1" applyFont="1" applyFill="1" applyBorder="1" applyAlignment="1">
      <alignment horizontal="left" vertical="center" wrapText="1"/>
    </xf>
    <xf numFmtId="0" fontId="0" fillId="0" borderId="0" xfId="0" applyFont="1" applyAlignment="1"/>
    <xf numFmtId="0" fontId="0" fillId="0" borderId="0" xfId="0" applyFont="1" applyBorder="1" applyAlignment="1"/>
    <xf numFmtId="0" fontId="0" fillId="0" borderId="4" xfId="0" applyFont="1" applyBorder="1" applyAlignment="1"/>
    <xf numFmtId="167" fontId="0" fillId="0" borderId="0" xfId="0" applyNumberFormat="1" applyFont="1" applyBorder="1" applyAlignment="1"/>
    <xf numFmtId="167" fontId="0" fillId="0" borderId="0" xfId="0" applyNumberFormat="1" applyFont="1" applyAlignment="1"/>
    <xf numFmtId="0" fontId="0" fillId="14" borderId="15" xfId="0" applyFont="1" applyFill="1" applyBorder="1" applyAlignment="1">
      <alignment horizontal="center" vertical="center" wrapText="1"/>
    </xf>
    <xf numFmtId="0" fontId="0" fillId="15" borderId="18" xfId="0" applyFont="1" applyFill="1" applyBorder="1" applyAlignment="1">
      <alignment horizontal="center" vertical="center" wrapText="1"/>
    </xf>
    <xf numFmtId="1" fontId="2" fillId="0" borderId="9" xfId="0" applyNumberFormat="1" applyFont="1" applyBorder="1" applyAlignment="1">
      <alignment horizontal="center" vertical="center" wrapText="1"/>
    </xf>
    <xf numFmtId="9" fontId="2" fillId="0" borderId="14" xfId="0" applyNumberFormat="1" applyFont="1" applyBorder="1" applyAlignment="1">
      <alignment horizontal="center" vertical="center" wrapText="1"/>
    </xf>
    <xf numFmtId="164" fontId="0" fillId="13" borderId="16" xfId="0" applyNumberFormat="1" applyFont="1" applyFill="1" applyBorder="1" applyAlignment="1">
      <alignment horizontal="center" vertical="center" wrapText="1"/>
    </xf>
    <xf numFmtId="164" fontId="0" fillId="13" borderId="18" xfId="0" applyNumberFormat="1" applyFont="1" applyFill="1" applyBorder="1" applyAlignment="1">
      <alignment horizontal="center" vertical="center" wrapText="1"/>
    </xf>
    <xf numFmtId="164" fontId="0" fillId="13" borderId="21" xfId="0" applyNumberFormat="1" applyFont="1" applyFill="1" applyBorder="1" applyAlignment="1">
      <alignment horizontal="center" vertical="center" wrapText="1"/>
    </xf>
    <xf numFmtId="166" fontId="0" fillId="13" borderId="16" xfId="0" applyNumberFormat="1" applyFont="1" applyFill="1" applyBorder="1" applyAlignment="1">
      <alignment horizontal="center" vertical="center" wrapText="1"/>
    </xf>
    <xf numFmtId="166" fontId="0" fillId="13" borderId="21" xfId="0" applyNumberFormat="1" applyFont="1" applyFill="1" applyBorder="1" applyAlignment="1">
      <alignment horizontal="center" vertical="center" wrapText="1"/>
    </xf>
    <xf numFmtId="0" fontId="0" fillId="13" borderId="16" xfId="0" applyFont="1" applyFill="1" applyBorder="1" applyAlignment="1">
      <alignment horizontal="center" vertical="center" wrapText="1"/>
    </xf>
    <xf numFmtId="0" fontId="0" fillId="13" borderId="21" xfId="0" applyFont="1" applyFill="1" applyBorder="1" applyAlignment="1">
      <alignment horizontal="center" vertical="center" wrapText="1"/>
    </xf>
    <xf numFmtId="0" fontId="0" fillId="13" borderId="18" xfId="0" applyFont="1" applyFill="1" applyBorder="1" applyAlignment="1">
      <alignment horizontal="center" vertical="center" wrapText="1"/>
    </xf>
    <xf numFmtId="166" fontId="0" fillId="13" borderId="18" xfId="0" applyNumberFormat="1" applyFont="1" applyFill="1" applyBorder="1" applyAlignment="1">
      <alignment horizontal="center" vertical="center" wrapText="1"/>
    </xf>
    <xf numFmtId="164" fontId="0" fillId="13" borderId="16" xfId="0" applyNumberFormat="1" applyFont="1" applyFill="1" applyBorder="1" applyAlignment="1">
      <alignment horizontal="right" vertical="center" wrapText="1"/>
    </xf>
    <xf numFmtId="164" fontId="0" fillId="13" borderId="21" xfId="0" applyNumberFormat="1" applyFont="1" applyFill="1" applyBorder="1" applyAlignment="1">
      <alignment horizontal="right" vertical="center" wrapText="1"/>
    </xf>
    <xf numFmtId="0" fontId="0" fillId="7" borderId="20" xfId="0" applyFont="1" applyFill="1" applyBorder="1" applyAlignment="1">
      <alignment horizontal="center" vertical="center" textRotation="90" wrapText="1"/>
    </xf>
    <xf numFmtId="0" fontId="0" fillId="7" borderId="28" xfId="0" applyFont="1" applyFill="1" applyBorder="1" applyAlignment="1">
      <alignment horizontal="center" vertical="center" textRotation="90" wrapText="1"/>
    </xf>
    <xf numFmtId="164" fontId="0" fillId="13" borderId="18" xfId="0" applyNumberFormat="1" applyFont="1" applyFill="1" applyBorder="1" applyAlignment="1">
      <alignment horizontal="right" vertical="center" wrapText="1"/>
    </xf>
    <xf numFmtId="164" fontId="0" fillId="13" borderId="17" xfId="0" applyNumberFormat="1" applyFont="1" applyFill="1" applyBorder="1" applyAlignment="1">
      <alignment horizontal="right" vertical="center" wrapText="1"/>
    </xf>
    <xf numFmtId="164" fontId="0" fillId="13" borderId="4" xfId="0" applyNumberFormat="1" applyFont="1" applyFill="1" applyBorder="1" applyAlignment="1">
      <alignment horizontal="right" vertical="center" wrapText="1"/>
    </xf>
    <xf numFmtId="164" fontId="0" fillId="13" borderId="23" xfId="0" applyNumberFormat="1" applyFont="1" applyFill="1" applyBorder="1" applyAlignment="1">
      <alignment horizontal="right" vertical="center" wrapText="1"/>
    </xf>
    <xf numFmtId="164" fontId="0" fillId="7" borderId="16" xfId="0" applyNumberFormat="1" applyFont="1" applyFill="1" applyBorder="1" applyAlignment="1">
      <alignment horizontal="right" vertical="center" wrapText="1"/>
    </xf>
    <xf numFmtId="164" fontId="0" fillId="7" borderId="18" xfId="0" applyNumberFormat="1" applyFont="1" applyFill="1" applyBorder="1" applyAlignment="1">
      <alignment horizontal="right" vertical="center" wrapText="1"/>
    </xf>
    <xf numFmtId="164" fontId="0" fillId="7" borderId="21" xfId="0" applyNumberFormat="1" applyFont="1" applyFill="1" applyBorder="1" applyAlignment="1">
      <alignment horizontal="right" vertical="center" wrapText="1"/>
    </xf>
    <xf numFmtId="0" fontId="0" fillId="13" borderId="27" xfId="0" applyFont="1" applyFill="1" applyBorder="1" applyAlignment="1">
      <alignment horizontal="center" vertical="center" textRotation="90" wrapText="1"/>
    </xf>
    <xf numFmtId="0" fontId="0" fillId="13" borderId="20" xfId="0" applyFont="1" applyFill="1" applyBorder="1" applyAlignment="1">
      <alignment horizontal="center" vertical="center" textRotation="90" wrapText="1"/>
    </xf>
    <xf numFmtId="0" fontId="0" fillId="13" borderId="28" xfId="0" applyFont="1" applyFill="1" applyBorder="1" applyAlignment="1">
      <alignment horizontal="center" vertical="center" textRotation="90" wrapText="1"/>
    </xf>
    <xf numFmtId="1" fontId="0" fillId="13" borderId="18" xfId="0" applyNumberFormat="1" applyFont="1" applyFill="1" applyBorder="1" applyAlignment="1">
      <alignment horizontal="center" vertical="center" wrapText="1"/>
    </xf>
    <xf numFmtId="1" fontId="0" fillId="13" borderId="21" xfId="0" applyNumberFormat="1" applyFont="1" applyFill="1" applyBorder="1" applyAlignment="1">
      <alignment horizontal="center" vertical="center" wrapText="1"/>
    </xf>
    <xf numFmtId="0" fontId="0" fillId="15" borderId="16" xfId="0" applyFont="1" applyFill="1" applyBorder="1" applyAlignment="1">
      <alignment horizontal="center" vertical="center" wrapText="1"/>
    </xf>
    <xf numFmtId="0" fontId="0" fillId="15" borderId="18" xfId="0" applyFont="1" applyFill="1" applyBorder="1" applyAlignment="1">
      <alignment horizontal="center" vertical="center" wrapText="1"/>
    </xf>
    <xf numFmtId="0" fontId="0" fillId="15" borderId="21" xfId="0" applyFont="1" applyFill="1" applyBorder="1" applyAlignment="1">
      <alignment horizontal="center" vertical="center" wrapText="1"/>
    </xf>
    <xf numFmtId="0" fontId="0" fillId="14" borderId="16" xfId="0" applyFont="1" applyFill="1" applyBorder="1" applyAlignment="1">
      <alignment horizontal="center" vertical="center" wrapText="1"/>
    </xf>
    <xf numFmtId="0" fontId="0" fillId="14" borderId="18" xfId="0" applyFont="1" applyFill="1" applyBorder="1" applyAlignment="1">
      <alignment horizontal="center" vertical="center" wrapText="1"/>
    </xf>
    <xf numFmtId="0" fontId="0" fillId="14" borderId="21" xfId="0" applyFont="1" applyFill="1" applyBorder="1" applyAlignment="1">
      <alignment horizontal="center" vertical="center" wrapText="1"/>
    </xf>
    <xf numFmtId="0" fontId="0" fillId="14" borderId="16" xfId="0" applyFont="1" applyFill="1" applyBorder="1" applyAlignment="1">
      <alignment horizontal="left" vertical="center" wrapText="1"/>
    </xf>
    <xf numFmtId="0" fontId="0" fillId="14" borderId="18" xfId="0" applyFont="1" applyFill="1" applyBorder="1" applyAlignment="1">
      <alignment horizontal="left" vertical="center" wrapText="1"/>
    </xf>
    <xf numFmtId="0" fontId="0" fillId="14" borderId="21" xfId="0" applyFont="1" applyFill="1" applyBorder="1" applyAlignment="1">
      <alignment horizontal="left" vertical="center" wrapText="1"/>
    </xf>
    <xf numFmtId="0" fontId="0" fillId="14" borderId="29" xfId="0" applyFont="1" applyFill="1" applyBorder="1" applyAlignment="1">
      <alignment horizontal="left" vertical="center" wrapText="1"/>
    </xf>
    <xf numFmtId="0" fontId="0" fillId="14" borderId="30" xfId="0" applyFont="1" applyFill="1" applyBorder="1" applyAlignment="1">
      <alignment horizontal="left" vertical="center" wrapText="1"/>
    </xf>
    <xf numFmtId="0" fontId="0" fillId="14" borderId="31" xfId="0" applyFont="1" applyFill="1" applyBorder="1" applyAlignment="1">
      <alignment horizontal="left" vertical="center" wrapText="1"/>
    </xf>
    <xf numFmtId="0" fontId="12" fillId="13" borderId="16" xfId="0" applyFont="1" applyFill="1" applyBorder="1" applyAlignment="1">
      <alignment horizontal="center" vertical="center" wrapText="1"/>
    </xf>
    <xf numFmtId="0" fontId="0" fillId="7" borderId="16" xfId="0" applyFont="1" applyFill="1" applyBorder="1" applyAlignment="1">
      <alignment horizontal="center" vertical="center" wrapText="1"/>
    </xf>
    <xf numFmtId="0" fontId="0" fillId="7" borderId="18" xfId="0" applyFont="1" applyFill="1" applyBorder="1" applyAlignment="1">
      <alignment horizontal="center" vertical="center" wrapText="1"/>
    </xf>
    <xf numFmtId="0" fontId="0" fillId="7" borderId="21" xfId="0" applyFont="1" applyFill="1" applyBorder="1" applyAlignment="1">
      <alignment horizontal="center" vertical="center" wrapText="1"/>
    </xf>
    <xf numFmtId="0" fontId="0" fillId="13" borderId="29" xfId="0" applyFont="1" applyFill="1" applyBorder="1" applyAlignment="1">
      <alignment horizontal="left" vertical="center" wrapText="1"/>
    </xf>
    <xf numFmtId="0" fontId="0" fillId="13" borderId="30" xfId="0" applyFont="1" applyFill="1" applyBorder="1" applyAlignment="1">
      <alignment horizontal="left" vertical="center" wrapText="1"/>
    </xf>
    <xf numFmtId="0" fontId="0" fillId="13" borderId="31" xfId="0" applyFont="1" applyFill="1" applyBorder="1" applyAlignment="1">
      <alignment horizontal="left" vertical="center" wrapText="1"/>
    </xf>
    <xf numFmtId="0" fontId="0" fillId="13" borderId="16" xfId="0" applyFont="1" applyFill="1" applyBorder="1" applyAlignment="1">
      <alignment horizontal="left" vertical="center" wrapText="1"/>
    </xf>
    <xf numFmtId="0" fontId="0" fillId="13" borderId="18" xfId="0" applyFont="1" applyFill="1" applyBorder="1" applyAlignment="1">
      <alignment horizontal="left" vertical="center" wrapText="1"/>
    </xf>
    <xf numFmtId="0" fontId="0" fillId="13" borderId="21" xfId="0" applyFont="1" applyFill="1" applyBorder="1" applyAlignment="1">
      <alignment horizontal="left" vertical="center" wrapText="1"/>
    </xf>
    <xf numFmtId="0" fontId="0" fillId="13" borderId="26" xfId="0" applyFont="1" applyFill="1" applyBorder="1" applyAlignment="1">
      <alignment horizontal="left" vertical="center" wrapText="1"/>
    </xf>
    <xf numFmtId="0" fontId="0" fillId="13" borderId="4" xfId="0" applyFont="1" applyFill="1" applyBorder="1" applyAlignment="1">
      <alignment horizontal="left" vertical="center" wrapText="1"/>
    </xf>
    <xf numFmtId="0" fontId="0" fillId="13" borderId="23" xfId="0" applyFont="1" applyFill="1" applyBorder="1" applyAlignment="1">
      <alignment horizontal="left" vertical="center" wrapText="1"/>
    </xf>
    <xf numFmtId="0" fontId="0" fillId="13" borderId="17" xfId="0" applyFont="1" applyFill="1" applyBorder="1" applyAlignment="1">
      <alignment horizontal="left" vertical="center" wrapText="1"/>
    </xf>
    <xf numFmtId="0" fontId="0" fillId="14" borderId="17" xfId="0" applyFont="1" applyFill="1" applyBorder="1" applyAlignment="1">
      <alignment horizontal="left" vertical="center" wrapText="1"/>
    </xf>
    <xf numFmtId="1" fontId="0" fillId="13" borderId="16" xfId="0" applyNumberFormat="1" applyFont="1" applyFill="1" applyBorder="1" applyAlignment="1">
      <alignment horizontal="center" vertical="center" wrapText="1"/>
    </xf>
    <xf numFmtId="164" fontId="0" fillId="14" borderId="16" xfId="0" applyNumberFormat="1" applyFont="1" applyFill="1" applyBorder="1" applyAlignment="1">
      <alignment horizontal="right" vertical="center" wrapText="1"/>
    </xf>
    <xf numFmtId="164" fontId="0" fillId="14" borderId="18" xfId="0" applyNumberFormat="1" applyFont="1" applyFill="1" applyBorder="1" applyAlignment="1">
      <alignment horizontal="right" vertical="center" wrapText="1"/>
    </xf>
    <xf numFmtId="164" fontId="0" fillId="14" borderId="21" xfId="0" applyNumberFormat="1" applyFont="1" applyFill="1" applyBorder="1" applyAlignment="1">
      <alignment horizontal="right" vertical="center" wrapText="1"/>
    </xf>
    <xf numFmtId="164" fontId="0" fillId="14" borderId="16" xfId="0" applyNumberFormat="1" applyFont="1" applyFill="1" applyBorder="1" applyAlignment="1">
      <alignment horizontal="center" vertical="center" wrapText="1"/>
    </xf>
    <xf numFmtId="164" fontId="0" fillId="14" borderId="18" xfId="0" applyNumberFormat="1" applyFont="1" applyFill="1" applyBorder="1" applyAlignment="1">
      <alignment horizontal="center" vertical="center" wrapText="1"/>
    </xf>
    <xf numFmtId="164" fontId="0" fillId="14" borderId="21" xfId="0" applyNumberFormat="1" applyFont="1" applyFill="1" applyBorder="1" applyAlignment="1">
      <alignment horizontal="center" vertical="center" wrapText="1"/>
    </xf>
    <xf numFmtId="166" fontId="0" fillId="14" borderId="16" xfId="0" applyNumberFormat="1" applyFont="1" applyFill="1" applyBorder="1" applyAlignment="1">
      <alignment horizontal="center" vertical="center" wrapText="1"/>
    </xf>
    <xf numFmtId="166" fontId="0" fillId="14" borderId="18" xfId="0" applyNumberFormat="1" applyFont="1" applyFill="1" applyBorder="1" applyAlignment="1">
      <alignment horizontal="center" vertical="center" wrapText="1"/>
    </xf>
    <xf numFmtId="166" fontId="0" fillId="14" borderId="21" xfId="0" applyNumberFormat="1" applyFont="1" applyFill="1" applyBorder="1" applyAlignment="1">
      <alignment horizontal="center" vertical="center" wrapText="1"/>
    </xf>
    <xf numFmtId="164" fontId="0" fillId="7" borderId="16" xfId="0" applyNumberFormat="1" applyFont="1" applyFill="1" applyBorder="1" applyAlignment="1">
      <alignment horizontal="center" vertical="center" wrapText="1"/>
    </xf>
    <xf numFmtId="164" fontId="0" fillId="7" borderId="18" xfId="0" applyNumberFormat="1" applyFont="1" applyFill="1" applyBorder="1" applyAlignment="1">
      <alignment horizontal="center" vertical="center" wrapText="1"/>
    </xf>
    <xf numFmtId="164" fontId="0" fillId="7" borderId="21" xfId="0" applyNumberFormat="1" applyFont="1" applyFill="1" applyBorder="1" applyAlignment="1">
      <alignment horizontal="center" vertical="center" wrapText="1"/>
    </xf>
    <xf numFmtId="166" fontId="0" fillId="7" borderId="16" xfId="0" applyNumberFormat="1" applyFont="1" applyFill="1" applyBorder="1" applyAlignment="1">
      <alignment horizontal="center" vertical="center" wrapText="1"/>
    </xf>
    <xf numFmtId="166" fontId="0" fillId="7" borderId="18" xfId="0" applyNumberFormat="1" applyFont="1" applyFill="1" applyBorder="1" applyAlignment="1">
      <alignment horizontal="center" vertical="center" wrapText="1"/>
    </xf>
    <xf numFmtId="166" fontId="0" fillId="7" borderId="21" xfId="0" applyNumberFormat="1" applyFont="1" applyFill="1" applyBorder="1" applyAlignment="1">
      <alignment horizontal="center" vertical="center" wrapText="1"/>
    </xf>
    <xf numFmtId="164" fontId="12" fillId="13" borderId="16" xfId="0" applyNumberFormat="1" applyFont="1" applyFill="1" applyBorder="1" applyAlignment="1">
      <alignment horizontal="right" vertical="center" wrapText="1"/>
    </xf>
    <xf numFmtId="164" fontId="12" fillId="13" borderId="18" xfId="0" applyNumberFormat="1" applyFont="1" applyFill="1" applyBorder="1" applyAlignment="1">
      <alignment horizontal="right" vertical="center" wrapText="1"/>
    </xf>
    <xf numFmtId="164" fontId="12" fillId="13" borderId="21" xfId="0" applyNumberFormat="1" applyFont="1" applyFill="1" applyBorder="1" applyAlignment="1">
      <alignment horizontal="right" vertical="center" wrapText="1"/>
    </xf>
    <xf numFmtId="164" fontId="0" fillId="15" borderId="16" xfId="0" applyNumberFormat="1" applyFont="1" applyFill="1" applyBorder="1" applyAlignment="1">
      <alignment horizontal="right" vertical="center" wrapText="1"/>
    </xf>
    <xf numFmtId="164" fontId="0" fillId="15" borderId="18" xfId="0" applyNumberFormat="1" applyFont="1" applyFill="1" applyBorder="1" applyAlignment="1">
      <alignment horizontal="right" vertical="center" wrapText="1"/>
    </xf>
    <xf numFmtId="164" fontId="0" fillId="15" borderId="21" xfId="0" applyNumberFormat="1" applyFont="1" applyFill="1" applyBorder="1" applyAlignment="1">
      <alignment horizontal="right" vertical="center" wrapText="1"/>
    </xf>
    <xf numFmtId="0" fontId="0" fillId="15" borderId="29" xfId="0" applyFont="1" applyFill="1" applyBorder="1" applyAlignment="1">
      <alignment horizontal="left" vertical="center" wrapText="1"/>
    </xf>
    <xf numFmtId="0" fontId="0" fillId="15" borderId="30" xfId="0" applyFont="1" applyFill="1" applyBorder="1" applyAlignment="1">
      <alignment horizontal="left" vertical="center" wrapText="1"/>
    </xf>
    <xf numFmtId="0" fontId="0" fillId="15" borderId="21" xfId="0" applyFont="1" applyFill="1" applyBorder="1" applyAlignment="1">
      <alignment horizontal="left" vertical="center" wrapText="1"/>
    </xf>
    <xf numFmtId="166" fontId="0" fillId="15" borderId="16" xfId="0" applyNumberFormat="1" applyFont="1" applyFill="1" applyBorder="1" applyAlignment="1">
      <alignment horizontal="left" vertical="center" wrapText="1"/>
    </xf>
    <xf numFmtId="166" fontId="0" fillId="15" borderId="18" xfId="0" applyNumberFormat="1" applyFont="1" applyFill="1" applyBorder="1" applyAlignment="1">
      <alignment horizontal="left" vertical="center" wrapText="1"/>
    </xf>
    <xf numFmtId="166" fontId="0" fillId="15" borderId="21" xfId="0" applyNumberFormat="1" applyFont="1" applyFill="1" applyBorder="1" applyAlignment="1">
      <alignment horizontal="left" vertical="center" wrapText="1"/>
    </xf>
    <xf numFmtId="0" fontId="0" fillId="15" borderId="16" xfId="0" applyFont="1" applyFill="1" applyBorder="1" applyAlignment="1">
      <alignment horizontal="left" vertical="center" wrapText="1"/>
    </xf>
    <xf numFmtId="0" fontId="0" fillId="15" borderId="18" xfId="0" applyFont="1" applyFill="1" applyBorder="1" applyAlignment="1">
      <alignment horizontal="left" vertical="center" wrapText="1"/>
    </xf>
    <xf numFmtId="0" fontId="0" fillId="15" borderId="31" xfId="0" applyFont="1" applyFill="1" applyBorder="1" applyAlignment="1">
      <alignment horizontal="left" vertical="center" wrapText="1"/>
    </xf>
    <xf numFmtId="164" fontId="0" fillId="15" borderId="26" xfId="0" applyNumberFormat="1" applyFont="1" applyFill="1" applyBorder="1" applyAlignment="1">
      <alignment horizontal="right" vertical="center" wrapText="1"/>
    </xf>
    <xf numFmtId="164" fontId="0" fillId="15" borderId="4" xfId="0" applyNumberFormat="1" applyFont="1" applyFill="1" applyBorder="1" applyAlignment="1">
      <alignment horizontal="right" vertical="center" wrapText="1"/>
    </xf>
    <xf numFmtId="164" fontId="0" fillId="15" borderId="23" xfId="0" applyNumberFormat="1" applyFont="1" applyFill="1" applyBorder="1" applyAlignment="1">
      <alignment horizontal="right" vertical="center" wrapText="1"/>
    </xf>
    <xf numFmtId="0" fontId="0" fillId="15" borderId="17" xfId="0" applyFont="1" applyFill="1" applyBorder="1" applyAlignment="1">
      <alignment horizontal="left" vertical="center" wrapText="1"/>
    </xf>
    <xf numFmtId="0" fontId="0" fillId="15" borderId="4" xfId="0" applyFont="1" applyFill="1" applyBorder="1" applyAlignment="1">
      <alignment horizontal="left" vertical="center" wrapText="1"/>
    </xf>
    <xf numFmtId="0" fontId="0" fillId="15" borderId="23" xfId="0" applyFont="1" applyFill="1" applyBorder="1" applyAlignment="1">
      <alignment horizontal="left" vertical="center" wrapText="1"/>
    </xf>
    <xf numFmtId="0" fontId="0" fillId="14" borderId="27" xfId="0" applyFont="1" applyFill="1" applyBorder="1" applyAlignment="1">
      <alignment horizontal="left" vertical="center" textRotation="90" wrapText="1"/>
    </xf>
    <xf numFmtId="0" fontId="0" fillId="14" borderId="20" xfId="0" applyFont="1" applyFill="1" applyBorder="1" applyAlignment="1">
      <alignment horizontal="left" vertical="center" textRotation="90" wrapText="1"/>
    </xf>
    <xf numFmtId="0" fontId="0" fillId="14" borderId="28" xfId="0" applyFont="1" applyFill="1" applyBorder="1" applyAlignment="1">
      <alignment horizontal="left" vertical="center" textRotation="90" wrapText="1"/>
    </xf>
    <xf numFmtId="164" fontId="12" fillId="14" borderId="16" xfId="0" applyNumberFormat="1" applyFont="1" applyFill="1" applyBorder="1" applyAlignment="1">
      <alignment horizontal="right" vertical="center" wrapText="1"/>
    </xf>
    <xf numFmtId="164" fontId="12" fillId="14" borderId="18" xfId="0" applyNumberFormat="1" applyFont="1" applyFill="1" applyBorder="1" applyAlignment="1">
      <alignment horizontal="right" vertical="center" wrapText="1"/>
    </xf>
    <xf numFmtId="164" fontId="12" fillId="14" borderId="21" xfId="0" applyNumberFormat="1" applyFont="1" applyFill="1" applyBorder="1" applyAlignment="1">
      <alignment horizontal="right" vertical="center" wrapText="1"/>
    </xf>
    <xf numFmtId="1" fontId="0" fillId="14" borderId="16" xfId="0" applyNumberFormat="1" applyFont="1" applyFill="1" applyBorder="1" applyAlignment="1">
      <alignment horizontal="center" vertical="center" wrapText="1"/>
    </xf>
    <xf numFmtId="1" fontId="0" fillId="14" borderId="18" xfId="0" applyNumberFormat="1" applyFont="1" applyFill="1" applyBorder="1" applyAlignment="1">
      <alignment horizontal="center" vertical="center" wrapText="1"/>
    </xf>
    <xf numFmtId="1" fontId="0" fillId="14" borderId="21" xfId="0" applyNumberFormat="1" applyFont="1" applyFill="1" applyBorder="1" applyAlignment="1">
      <alignment horizontal="center" vertical="center" wrapText="1"/>
    </xf>
    <xf numFmtId="166" fontId="0" fillId="14" borderId="16" xfId="0" applyNumberFormat="1" applyFont="1" applyFill="1" applyBorder="1" applyAlignment="1">
      <alignment horizontal="left" vertical="center" wrapText="1"/>
    </xf>
    <xf numFmtId="166" fontId="0" fillId="14" borderId="18" xfId="0" applyNumberFormat="1" applyFont="1" applyFill="1" applyBorder="1" applyAlignment="1">
      <alignment horizontal="left" vertical="center" wrapText="1"/>
    </xf>
    <xf numFmtId="166" fontId="0" fillId="14" borderId="21" xfId="0" applyNumberFormat="1" applyFont="1" applyFill="1" applyBorder="1" applyAlignment="1">
      <alignment horizontal="left" vertical="center" wrapText="1"/>
    </xf>
    <xf numFmtId="14" fontId="0" fillId="13" borderId="16" xfId="0" applyNumberFormat="1" applyFont="1" applyFill="1" applyBorder="1" applyAlignment="1">
      <alignment horizontal="left" vertical="center" wrapText="1"/>
    </xf>
    <xf numFmtId="14" fontId="0" fillId="13" borderId="18" xfId="0" applyNumberFormat="1" applyFont="1" applyFill="1" applyBorder="1" applyAlignment="1">
      <alignment horizontal="left" vertical="center" wrapText="1"/>
    </xf>
    <xf numFmtId="14" fontId="0" fillId="13" borderId="21" xfId="0" applyNumberFormat="1" applyFont="1" applyFill="1" applyBorder="1" applyAlignment="1">
      <alignment horizontal="left" vertical="center" wrapText="1"/>
    </xf>
    <xf numFmtId="0" fontId="3" fillId="5" borderId="4" xfId="0" applyFont="1" applyFill="1" applyBorder="1" applyAlignment="1">
      <alignment horizontal="center" vertical="center" wrapText="1"/>
    </xf>
    <xf numFmtId="0" fontId="3" fillId="5" borderId="23" xfId="0" applyFont="1" applyFill="1" applyBorder="1" applyAlignment="1">
      <alignment horizontal="center" vertical="center" wrapText="1"/>
    </xf>
    <xf numFmtId="164" fontId="3" fillId="4" borderId="5" xfId="0" applyNumberFormat="1" applyFont="1" applyFill="1" applyBorder="1" applyAlignment="1">
      <alignment horizontal="center" vertical="center" wrapText="1"/>
    </xf>
    <xf numFmtId="164" fontId="3" fillId="4" borderId="6" xfId="0" applyNumberFormat="1" applyFont="1" applyFill="1" applyBorder="1" applyAlignment="1">
      <alignment horizontal="center" vertical="center" wrapText="1"/>
    </xf>
    <xf numFmtId="164" fontId="3" fillId="4" borderId="10" xfId="0" applyNumberFormat="1" applyFont="1" applyFill="1" applyBorder="1" applyAlignment="1">
      <alignment horizontal="center" vertical="center" wrapText="1"/>
    </xf>
    <xf numFmtId="164" fontId="3" fillId="4" borderId="11" xfId="0" applyNumberFormat="1" applyFont="1" applyFill="1" applyBorder="1" applyAlignment="1">
      <alignment horizontal="center" vertical="center" wrapText="1"/>
    </xf>
    <xf numFmtId="0" fontId="3" fillId="5" borderId="2" xfId="0" applyFont="1" applyFill="1" applyBorder="1" applyAlignment="1">
      <alignment horizontal="center" vertical="center" wrapText="1"/>
    </xf>
    <xf numFmtId="0" fontId="3" fillId="5" borderId="8" xfId="0" applyFont="1" applyFill="1" applyBorder="1" applyAlignment="1">
      <alignment horizontal="center" vertical="center" wrapText="1"/>
    </xf>
    <xf numFmtId="0" fontId="3" fillId="5" borderId="13" xfId="0" applyFont="1" applyFill="1" applyBorder="1" applyAlignment="1">
      <alignment horizontal="center" vertical="center" wrapText="1"/>
    </xf>
    <xf numFmtId="164" fontId="3" fillId="6" borderId="2" xfId="0" applyNumberFormat="1" applyFont="1" applyFill="1" applyBorder="1" applyAlignment="1">
      <alignment horizontal="center" vertical="center" wrapText="1"/>
    </xf>
    <xf numFmtId="164" fontId="3" fillId="6" borderId="8" xfId="0" applyNumberFormat="1" applyFont="1" applyFill="1" applyBorder="1" applyAlignment="1">
      <alignment horizontal="center" vertical="center" wrapText="1"/>
    </xf>
    <xf numFmtId="164" fontId="3" fillId="6" borderId="13" xfId="0" applyNumberFormat="1" applyFont="1" applyFill="1" applyBorder="1" applyAlignment="1">
      <alignment horizontal="center" vertical="center" wrapText="1"/>
    </xf>
    <xf numFmtId="14" fontId="0" fillId="13" borderId="17" xfId="0" applyNumberFormat="1" applyFont="1" applyFill="1" applyBorder="1" applyAlignment="1">
      <alignment horizontal="center" vertical="center" wrapText="1"/>
    </xf>
    <xf numFmtId="14" fontId="0" fillId="13" borderId="4" xfId="0" applyNumberFormat="1" applyFont="1" applyFill="1" applyBorder="1" applyAlignment="1">
      <alignment horizontal="center" vertical="center" wrapText="1"/>
    </xf>
    <xf numFmtId="14" fontId="0" fillId="13" borderId="23" xfId="0" applyNumberFormat="1" applyFont="1" applyFill="1" applyBorder="1" applyAlignment="1">
      <alignment horizontal="center" vertical="center" wrapText="1"/>
    </xf>
    <xf numFmtId="166" fontId="3" fillId="4" borderId="2" xfId="0" applyNumberFormat="1" applyFont="1" applyFill="1" applyBorder="1" applyAlignment="1">
      <alignment horizontal="center" vertical="center" wrapText="1"/>
    </xf>
    <xf numFmtId="166" fontId="3" fillId="4" borderId="8" xfId="0" applyNumberFormat="1" applyFont="1" applyFill="1" applyBorder="1" applyAlignment="1">
      <alignment horizontal="center" vertical="center" wrapText="1"/>
    </xf>
    <xf numFmtId="166" fontId="3" fillId="4" borderId="13" xfId="0" applyNumberFormat="1" applyFont="1" applyFill="1" applyBorder="1" applyAlignment="1">
      <alignment horizontal="center" vertical="center" wrapText="1"/>
    </xf>
    <xf numFmtId="166" fontId="0" fillId="13" borderId="18" xfId="0" applyNumberFormat="1" applyFont="1" applyFill="1" applyBorder="1" applyAlignment="1">
      <alignment horizontal="left" vertical="center" wrapText="1"/>
    </xf>
    <xf numFmtId="166" fontId="0" fillId="13" borderId="21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24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13" xfId="0" applyFont="1" applyFill="1" applyBorder="1" applyAlignment="1">
      <alignment horizontal="center" vertical="center" wrapText="1"/>
    </xf>
    <xf numFmtId="1" fontId="3" fillId="3" borderId="2" xfId="0" applyNumberFormat="1" applyFont="1" applyFill="1" applyBorder="1" applyAlignment="1">
      <alignment horizontal="center" vertical="center" wrapText="1"/>
    </xf>
    <xf numFmtId="1" fontId="3" fillId="3" borderId="8" xfId="0" applyNumberFormat="1" applyFont="1" applyFill="1" applyBorder="1" applyAlignment="1">
      <alignment horizontal="center" vertical="center" wrapText="1"/>
    </xf>
    <xf numFmtId="1" fontId="3" fillId="3" borderId="13" xfId="0" applyNumberFormat="1" applyFont="1" applyFill="1" applyBorder="1" applyAlignment="1">
      <alignment horizontal="center" vertical="center" wrapText="1"/>
    </xf>
    <xf numFmtId="0" fontId="0" fillId="13" borderId="17" xfId="0" applyFont="1" applyFill="1" applyBorder="1" applyAlignment="1">
      <alignment horizontal="center" vertical="center" wrapText="1"/>
    </xf>
    <xf numFmtId="0" fontId="0" fillId="13" borderId="4" xfId="0" applyFont="1" applyFill="1" applyBorder="1" applyAlignment="1">
      <alignment horizontal="center" vertical="center" wrapText="1"/>
    </xf>
    <xf numFmtId="0" fontId="0" fillId="13" borderId="15" xfId="0" applyFont="1" applyFill="1" applyBorder="1" applyAlignment="1">
      <alignment horizontal="center" vertical="center" wrapText="1"/>
    </xf>
    <xf numFmtId="0" fontId="0" fillId="13" borderId="23" xfId="0" applyFont="1" applyFill="1" applyBorder="1" applyAlignment="1">
      <alignment horizontal="center" vertical="center" wrapText="1"/>
    </xf>
    <xf numFmtId="0" fontId="0" fillId="13" borderId="15" xfId="0" applyFont="1" applyFill="1" applyBorder="1" applyAlignment="1">
      <alignment horizontal="left" vertical="center" wrapText="1"/>
    </xf>
    <xf numFmtId="0" fontId="0" fillId="13" borderId="26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3" fillId="4" borderId="8" xfId="0" applyFont="1" applyFill="1" applyBorder="1" applyAlignment="1">
      <alignment horizontal="center" vertical="center" wrapText="1"/>
    </xf>
    <xf numFmtId="14" fontId="0" fillId="13" borderId="16" xfId="0" applyNumberFormat="1" applyFont="1" applyFill="1" applyBorder="1" applyAlignment="1">
      <alignment horizontal="center" vertical="center" wrapText="1"/>
    </xf>
    <xf numFmtId="14" fontId="0" fillId="13" borderId="18" xfId="0" applyNumberFormat="1" applyFont="1" applyFill="1" applyBorder="1" applyAlignment="1">
      <alignment horizontal="center" vertical="center" wrapText="1"/>
    </xf>
    <xf numFmtId="14" fontId="0" fillId="13" borderId="21" xfId="0" applyNumberFormat="1" applyFont="1" applyFill="1" applyBorder="1" applyAlignment="1">
      <alignment horizontal="center" vertical="center" wrapText="1"/>
    </xf>
    <xf numFmtId="0" fontId="3" fillId="4" borderId="13" xfId="0" applyFont="1" applyFill="1" applyBorder="1" applyAlignment="1">
      <alignment horizontal="center" vertical="center" wrapText="1"/>
    </xf>
    <xf numFmtId="14" fontId="3" fillId="3" borderId="2" xfId="0" applyNumberFormat="1" applyFont="1" applyFill="1" applyBorder="1" applyAlignment="1">
      <alignment horizontal="center" vertical="center" wrapText="1"/>
    </xf>
    <xf numFmtId="14" fontId="3" fillId="3" borderId="8" xfId="0" applyNumberFormat="1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3" fillId="5" borderId="9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textRotation="255" wrapText="1"/>
    </xf>
    <xf numFmtId="0" fontId="3" fillId="2" borderId="8" xfId="0" applyFont="1" applyFill="1" applyBorder="1" applyAlignment="1">
      <alignment horizontal="center" vertical="center" textRotation="255" wrapText="1"/>
    </xf>
    <xf numFmtId="0" fontId="3" fillId="2" borderId="13" xfId="0" applyFont="1" applyFill="1" applyBorder="1" applyAlignment="1">
      <alignment horizontal="center" vertical="center" textRotation="255" wrapText="1"/>
    </xf>
    <xf numFmtId="164" fontId="0" fillId="13" borderId="15" xfId="0" applyNumberFormat="1" applyFont="1" applyFill="1" applyBorder="1" applyAlignment="1">
      <alignment horizontal="right" vertical="center" wrapText="1"/>
    </xf>
    <xf numFmtId="164" fontId="0" fillId="13" borderId="26" xfId="0" applyNumberFormat="1" applyFont="1" applyFill="1" applyBorder="1" applyAlignment="1">
      <alignment horizontal="right" vertical="center" wrapText="1"/>
    </xf>
    <xf numFmtId="166" fontId="0" fillId="13" borderId="16" xfId="0" applyNumberFormat="1" applyFont="1" applyFill="1" applyBorder="1" applyAlignment="1">
      <alignment horizontal="left" vertical="center" wrapText="1"/>
    </xf>
    <xf numFmtId="166" fontId="4" fillId="0" borderId="0" xfId="0" applyNumberFormat="1" applyFont="1" applyAlignment="1">
      <alignment horizontal="left"/>
    </xf>
    <xf numFmtId="0" fontId="2" fillId="0" borderId="0" xfId="0" applyFont="1" applyBorder="1" applyAlignment="1">
      <alignment horizontal="center" wrapText="1"/>
    </xf>
    <xf numFmtId="0" fontId="0" fillId="15" borderId="26" xfId="0" applyFont="1" applyFill="1" applyBorder="1" applyAlignment="1">
      <alignment horizontal="left" vertical="center" textRotation="90" wrapText="1"/>
    </xf>
    <xf numFmtId="0" fontId="0" fillId="15" borderId="17" xfId="0" applyFont="1" applyFill="1" applyBorder="1" applyAlignment="1">
      <alignment horizontal="left" vertical="center" textRotation="90" wrapText="1"/>
    </xf>
    <xf numFmtId="0" fontId="0" fillId="15" borderId="4" xfId="0" applyFont="1" applyFill="1" applyBorder="1" applyAlignment="1">
      <alignment horizontal="left" vertical="center" textRotation="90" wrapText="1"/>
    </xf>
    <xf numFmtId="0" fontId="0" fillId="15" borderId="15" xfId="0" applyFont="1" applyFill="1" applyBorder="1" applyAlignment="1">
      <alignment horizontal="left" vertical="center" textRotation="90" wrapText="1"/>
    </xf>
    <xf numFmtId="0" fontId="0" fillId="15" borderId="23" xfId="0" applyFont="1" applyFill="1" applyBorder="1" applyAlignment="1">
      <alignment horizontal="left" vertical="center" textRotation="90" wrapText="1"/>
    </xf>
    <xf numFmtId="0" fontId="12" fillId="13" borderId="16" xfId="0" applyFont="1" applyFill="1" applyBorder="1" applyAlignment="1">
      <alignment horizontal="left" vertical="center" wrapText="1"/>
    </xf>
    <xf numFmtId="0" fontId="12" fillId="13" borderId="18" xfId="0" applyFont="1" applyFill="1" applyBorder="1" applyAlignment="1">
      <alignment horizontal="left" vertical="center" wrapText="1"/>
    </xf>
    <xf numFmtId="0" fontId="12" fillId="13" borderId="21" xfId="0" applyFont="1" applyFill="1" applyBorder="1" applyAlignment="1">
      <alignment horizontal="left" vertical="center" wrapText="1"/>
    </xf>
    <xf numFmtId="166" fontId="12" fillId="13" borderId="16" xfId="0" applyNumberFormat="1" applyFont="1" applyFill="1" applyBorder="1" applyAlignment="1">
      <alignment horizontal="left" vertical="center" wrapText="1"/>
    </xf>
    <xf numFmtId="166" fontId="12" fillId="13" borderId="18" xfId="0" applyNumberFormat="1" applyFont="1" applyFill="1" applyBorder="1" applyAlignment="1">
      <alignment horizontal="left" vertical="center" wrapText="1"/>
    </xf>
    <xf numFmtId="166" fontId="12" fillId="13" borderId="21" xfId="0" applyNumberFormat="1" applyFont="1" applyFill="1" applyBorder="1" applyAlignment="1">
      <alignment horizontal="left" vertical="center" wrapText="1"/>
    </xf>
    <xf numFmtId="164" fontId="12" fillId="13" borderId="16" xfId="0" applyNumberFormat="1" applyFont="1" applyFill="1" applyBorder="1" applyAlignment="1">
      <alignment horizontal="center" vertical="center" wrapText="1"/>
    </xf>
    <xf numFmtId="164" fontId="12" fillId="13" borderId="18" xfId="0" applyNumberFormat="1" applyFont="1" applyFill="1" applyBorder="1" applyAlignment="1">
      <alignment horizontal="center" vertical="center" wrapText="1"/>
    </xf>
    <xf numFmtId="164" fontId="12" fillId="13" borderId="21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textRotation="255" wrapText="1"/>
    </xf>
    <xf numFmtId="0" fontId="3" fillId="2" borderId="8" xfId="0" applyFont="1" applyFill="1" applyBorder="1" applyAlignment="1">
      <alignment horizontal="center" textRotation="255" wrapText="1"/>
    </xf>
    <xf numFmtId="0" fontId="3" fillId="2" borderId="13" xfId="0" applyFont="1" applyFill="1" applyBorder="1" applyAlignment="1">
      <alignment horizontal="center" textRotation="255" wrapText="1"/>
    </xf>
    <xf numFmtId="0" fontId="10" fillId="12" borderId="4" xfId="0" applyFont="1" applyFill="1" applyBorder="1" applyAlignment="1">
      <alignment horizontal="center" vertical="center" textRotation="90" wrapText="1"/>
    </xf>
    <xf numFmtId="0" fontId="10" fillId="12" borderId="15" xfId="0" applyFont="1" applyFill="1" applyBorder="1" applyAlignment="1">
      <alignment horizontal="center" vertical="center" textRotation="90" wrapText="1"/>
    </xf>
    <xf numFmtId="0" fontId="9" fillId="12" borderId="15" xfId="0" applyFont="1" applyFill="1" applyBorder="1" applyAlignment="1">
      <alignment horizontal="center" vertical="center" wrapText="1"/>
    </xf>
    <xf numFmtId="0" fontId="9" fillId="12" borderId="18" xfId="0" applyFont="1" applyFill="1" applyBorder="1" applyAlignment="1">
      <alignment horizontal="center" vertical="center" wrapText="1"/>
    </xf>
    <xf numFmtId="0" fontId="9" fillId="12" borderId="17" xfId="0" applyFont="1" applyFill="1" applyBorder="1" applyAlignment="1">
      <alignment horizontal="center" vertical="center" wrapText="1"/>
    </xf>
    <xf numFmtId="0" fontId="9" fillId="12" borderId="21" xfId="0" applyFont="1" applyFill="1" applyBorder="1" applyAlignment="1">
      <alignment horizontal="center" vertical="center" wrapText="1"/>
    </xf>
    <xf numFmtId="0" fontId="10" fillId="11" borderId="20" xfId="0" applyFont="1" applyFill="1" applyBorder="1" applyAlignment="1">
      <alignment horizontal="center" vertical="center" textRotation="90" wrapText="1"/>
    </xf>
    <xf numFmtId="0" fontId="10" fillId="11" borderId="19" xfId="0" applyFont="1" applyFill="1" applyBorder="1" applyAlignment="1">
      <alignment horizontal="center" vertical="center" textRotation="90" wrapText="1"/>
    </xf>
    <xf numFmtId="0" fontId="9" fillId="11" borderId="18" xfId="0" applyFont="1" applyFill="1" applyBorder="1" applyAlignment="1">
      <alignment horizontal="center" vertical="center" wrapText="1"/>
    </xf>
    <xf numFmtId="0" fontId="9" fillId="11" borderId="17" xfId="0" applyFont="1" applyFill="1" applyBorder="1" applyAlignment="1">
      <alignment horizontal="center" vertical="center" wrapText="1"/>
    </xf>
    <xf numFmtId="0" fontId="9" fillId="11" borderId="15" xfId="0" applyFont="1" applyFill="1" applyBorder="1" applyAlignment="1">
      <alignment horizontal="center" vertical="center" wrapText="1"/>
    </xf>
    <xf numFmtId="0" fontId="9" fillId="0" borderId="15" xfId="0" applyFont="1" applyFill="1" applyBorder="1" applyAlignment="1">
      <alignment horizontal="center" vertical="center" wrapText="1"/>
    </xf>
    <xf numFmtId="0" fontId="9" fillId="0" borderId="17" xfId="0" applyFont="1" applyFill="1" applyBorder="1" applyAlignment="1">
      <alignment horizontal="center" vertical="center" wrapText="1"/>
    </xf>
    <xf numFmtId="0" fontId="10" fillId="10" borderId="4" xfId="0" applyFont="1" applyFill="1" applyBorder="1" applyAlignment="1">
      <alignment horizontal="center" vertical="center" textRotation="90" wrapText="1"/>
    </xf>
    <xf numFmtId="0" fontId="9" fillId="10" borderId="4" xfId="0" applyFont="1" applyFill="1" applyBorder="1" applyAlignment="1">
      <alignment horizontal="center" vertical="center" wrapText="1"/>
    </xf>
    <xf numFmtId="0" fontId="9" fillId="7" borderId="15" xfId="0" applyFont="1" applyFill="1" applyBorder="1" applyAlignment="1">
      <alignment horizontal="center" vertical="center" wrapText="1"/>
    </xf>
    <xf numFmtId="0" fontId="9" fillId="7" borderId="17" xfId="0" applyFont="1" applyFill="1" applyBorder="1" applyAlignment="1">
      <alignment horizontal="center" vertical="center" wrapText="1"/>
    </xf>
    <xf numFmtId="0" fontId="9" fillId="7" borderId="4" xfId="0" applyFont="1" applyFill="1" applyBorder="1" applyAlignment="1">
      <alignment horizontal="center" vertical="center" wrapText="1"/>
    </xf>
    <xf numFmtId="1" fontId="9" fillId="7" borderId="15" xfId="0" applyNumberFormat="1" applyFont="1" applyFill="1" applyBorder="1" applyAlignment="1">
      <alignment horizontal="center" vertical="center" wrapText="1"/>
    </xf>
    <xf numFmtId="1" fontId="9" fillId="7" borderId="17" xfId="0" applyNumberFormat="1" applyFont="1" applyFill="1" applyBorder="1" applyAlignment="1">
      <alignment horizontal="center" vertical="center" wrapText="1"/>
    </xf>
    <xf numFmtId="0" fontId="9" fillId="9" borderId="15" xfId="0" applyFont="1" applyFill="1" applyBorder="1" applyAlignment="1">
      <alignment horizontal="center" vertical="center" wrapText="1"/>
    </xf>
    <xf numFmtId="0" fontId="9" fillId="9" borderId="17" xfId="0" applyFont="1" applyFill="1" applyBorder="1" applyAlignment="1">
      <alignment horizontal="center" vertical="center" wrapText="1"/>
    </xf>
    <xf numFmtId="0" fontId="9" fillId="4" borderId="15" xfId="0" applyFont="1" applyFill="1" applyBorder="1" applyAlignment="1">
      <alignment horizontal="center" vertical="center" wrapText="1"/>
    </xf>
    <xf numFmtId="0" fontId="9" fillId="4" borderId="17" xfId="0" applyFont="1" applyFill="1" applyBorder="1" applyAlignment="1">
      <alignment horizontal="center" vertical="center" wrapText="1"/>
    </xf>
    <xf numFmtId="0" fontId="9" fillId="7" borderId="18" xfId="0" applyFont="1" applyFill="1" applyBorder="1" applyAlignment="1">
      <alignment horizontal="center" vertical="center" wrapText="1"/>
    </xf>
    <xf numFmtId="0" fontId="9" fillId="8" borderId="15" xfId="0" applyFont="1" applyFill="1" applyBorder="1" applyAlignment="1">
      <alignment horizontal="center" vertical="center" wrapText="1"/>
    </xf>
    <xf numFmtId="0" fontId="9" fillId="8" borderId="17" xfId="0" applyFont="1" applyFill="1" applyBorder="1" applyAlignment="1">
      <alignment horizontal="center" vertical="center" wrapText="1"/>
    </xf>
    <xf numFmtId="0" fontId="9" fillId="0" borderId="16" xfId="0" applyFont="1" applyFill="1" applyBorder="1" applyAlignment="1">
      <alignment horizontal="center" vertical="center" wrapText="1"/>
    </xf>
    <xf numFmtId="0" fontId="9" fillId="0" borderId="18" xfId="0" applyFont="1" applyFill="1" applyBorder="1" applyAlignment="1">
      <alignment horizontal="center" vertical="center" wrapText="1"/>
    </xf>
    <xf numFmtId="1" fontId="9" fillId="7" borderId="18" xfId="0" applyNumberFormat="1" applyFont="1" applyFill="1" applyBorder="1" applyAlignment="1">
      <alignment horizontal="center" vertical="center" wrapText="1"/>
    </xf>
    <xf numFmtId="0" fontId="9" fillId="9" borderId="18" xfId="0" applyFont="1" applyFill="1" applyBorder="1" applyAlignment="1">
      <alignment horizontal="center" vertical="center" wrapText="1"/>
    </xf>
    <xf numFmtId="0" fontId="9" fillId="4" borderId="18" xfId="0" applyFont="1" applyFill="1" applyBorder="1" applyAlignment="1">
      <alignment horizontal="center" vertical="center" wrapText="1"/>
    </xf>
    <xf numFmtId="1" fontId="8" fillId="3" borderId="2" xfId="0" applyNumberFormat="1" applyFont="1" applyFill="1" applyBorder="1" applyAlignment="1">
      <alignment horizontal="center" vertical="center" wrapText="1"/>
    </xf>
    <xf numFmtId="1" fontId="8" fillId="3" borderId="8" xfId="0" applyNumberFormat="1" applyFont="1" applyFill="1" applyBorder="1" applyAlignment="1">
      <alignment horizontal="center" vertical="center" wrapText="1"/>
    </xf>
    <xf numFmtId="1" fontId="8" fillId="3" borderId="13" xfId="0" applyNumberFormat="1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 wrapText="1"/>
    </xf>
    <xf numFmtId="0" fontId="8" fillId="4" borderId="8" xfId="0" applyFont="1" applyFill="1" applyBorder="1" applyAlignment="1">
      <alignment horizontal="center" vertical="center" wrapText="1"/>
    </xf>
    <xf numFmtId="0" fontId="8" fillId="4" borderId="13" xfId="0" applyFont="1" applyFill="1" applyBorder="1" applyAlignment="1">
      <alignment horizontal="center" vertical="center" wrapText="1"/>
    </xf>
    <xf numFmtId="0" fontId="10" fillId="7" borderId="15" xfId="0" applyFont="1" applyFill="1" applyBorder="1" applyAlignment="1">
      <alignment horizontal="center" vertical="center" textRotation="90" wrapText="1"/>
    </xf>
    <xf numFmtId="0" fontId="10" fillId="7" borderId="18" xfId="0" applyFont="1" applyFill="1" applyBorder="1" applyAlignment="1">
      <alignment horizontal="center" vertical="center" textRotation="90" wrapText="1"/>
    </xf>
    <xf numFmtId="0" fontId="9" fillId="8" borderId="16" xfId="0" applyFont="1" applyFill="1" applyBorder="1" applyAlignment="1">
      <alignment horizontal="center" vertical="center" wrapText="1"/>
    </xf>
    <xf numFmtId="0" fontId="9" fillId="8" borderId="18" xfId="0" applyFont="1" applyFill="1" applyBorder="1" applyAlignment="1">
      <alignment horizontal="center" vertical="center" wrapText="1"/>
    </xf>
    <xf numFmtId="0" fontId="9" fillId="7" borderId="16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8" fillId="3" borderId="1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DF185"/>
  <sheetViews>
    <sheetView tabSelected="1" zoomScale="40" zoomScaleNormal="40" workbookViewId="0">
      <pane ySplit="3" topLeftCell="A154" activePane="bottomLeft" state="frozen"/>
      <selection pane="bottomLeft" activeCell="B160" sqref="B160"/>
    </sheetView>
  </sheetViews>
  <sheetFormatPr baseColWidth="10" defaultRowHeight="15" x14ac:dyDescent="0.25"/>
  <cols>
    <col min="1" max="1" width="17.140625" style="35" customWidth="1"/>
    <col min="2" max="2" width="12.5703125" style="35" customWidth="1"/>
    <col min="3" max="3" width="23.85546875" style="35" customWidth="1"/>
    <col min="4" max="4" width="9.7109375" style="1" customWidth="1"/>
    <col min="5" max="5" width="12.5703125" style="35" customWidth="1"/>
    <col min="6" max="6" width="33" style="35" customWidth="1"/>
    <col min="7" max="7" width="14.42578125" style="3" customWidth="1"/>
    <col min="8" max="8" width="11.85546875" style="49" customWidth="1"/>
    <col min="9" max="9" width="16" style="49" customWidth="1"/>
    <col min="10" max="10" width="12.5703125" style="35" customWidth="1"/>
    <col min="11" max="11" width="24.7109375" style="35" customWidth="1"/>
    <col min="12" max="12" width="12.5703125" style="3" customWidth="1"/>
    <col min="13" max="13" width="21.42578125" style="35" customWidth="1"/>
    <col min="14" max="14" width="17.28515625" style="3" customWidth="1"/>
    <col min="15" max="15" width="19.28515625" style="35" customWidth="1"/>
    <col min="16" max="16" width="12.140625" style="52" customWidth="1"/>
    <col min="17" max="17" width="17.85546875" style="52" customWidth="1"/>
    <col min="18" max="18" width="24.85546875" style="35" customWidth="1"/>
    <col min="19" max="19" width="8" style="3" customWidth="1"/>
    <col min="20" max="20" width="41.7109375" style="55" customWidth="1"/>
    <col min="21" max="21" width="39" style="55" customWidth="1"/>
    <col min="22" max="22" width="39" style="46" customWidth="1"/>
    <col min="23" max="23" width="16.5703125" style="35" customWidth="1"/>
    <col min="24" max="24" width="17.28515625" style="35" customWidth="1"/>
    <col min="25" max="25" width="21.140625" style="35" customWidth="1"/>
    <col min="26" max="26" width="22.140625" style="55" customWidth="1"/>
    <col min="29" max="29" width="18" bestFit="1" customWidth="1"/>
    <col min="30" max="30" width="11.42578125" customWidth="1"/>
    <col min="32" max="32" width="18" bestFit="1" customWidth="1"/>
  </cols>
  <sheetData>
    <row r="1" spans="1:26" s="50" customFormat="1" ht="25.5" customHeight="1" x14ac:dyDescent="0.25">
      <c r="A1" s="308" t="s">
        <v>0</v>
      </c>
      <c r="B1" s="358" t="s">
        <v>416</v>
      </c>
      <c r="C1" s="311" t="s">
        <v>1</v>
      </c>
      <c r="D1" s="311" t="s">
        <v>2</v>
      </c>
      <c r="E1" s="358" t="s">
        <v>416</v>
      </c>
      <c r="F1" s="311" t="s">
        <v>3</v>
      </c>
      <c r="G1" s="314" t="s">
        <v>4</v>
      </c>
      <c r="H1" s="317" t="s">
        <v>5</v>
      </c>
      <c r="I1" s="317" t="s">
        <v>6</v>
      </c>
      <c r="J1" s="358" t="s">
        <v>416</v>
      </c>
      <c r="K1" s="326" t="s">
        <v>7</v>
      </c>
      <c r="L1" s="336" t="s">
        <v>416</v>
      </c>
      <c r="M1" s="326" t="s">
        <v>419</v>
      </c>
      <c r="N1" s="326" t="s">
        <v>264</v>
      </c>
      <c r="O1" s="326" t="s">
        <v>253</v>
      </c>
      <c r="P1" s="332" t="s">
        <v>9</v>
      </c>
      <c r="Q1" s="332" t="s">
        <v>10</v>
      </c>
      <c r="R1" s="334" t="s">
        <v>11</v>
      </c>
      <c r="S1" s="288" t="s">
        <v>12</v>
      </c>
      <c r="T1" s="290" t="s">
        <v>13</v>
      </c>
      <c r="U1" s="291"/>
      <c r="V1" s="303" t="s">
        <v>260</v>
      </c>
      <c r="W1" s="294" t="s">
        <v>14</v>
      </c>
      <c r="X1" s="294" t="s">
        <v>15</v>
      </c>
      <c r="Y1" s="294" t="s">
        <v>16</v>
      </c>
      <c r="Z1" s="297" t="s">
        <v>17</v>
      </c>
    </row>
    <row r="2" spans="1:26" s="50" customFormat="1" ht="28.5" customHeight="1" thickBot="1" x14ac:dyDescent="0.3">
      <c r="A2" s="309"/>
      <c r="B2" s="359"/>
      <c r="C2" s="312"/>
      <c r="D2" s="312"/>
      <c r="E2" s="359"/>
      <c r="F2" s="312"/>
      <c r="G2" s="315"/>
      <c r="H2" s="318"/>
      <c r="I2" s="318"/>
      <c r="J2" s="359"/>
      <c r="K2" s="327"/>
      <c r="L2" s="337"/>
      <c r="M2" s="327"/>
      <c r="N2" s="327"/>
      <c r="O2" s="327"/>
      <c r="P2" s="333"/>
      <c r="Q2" s="333"/>
      <c r="R2" s="335"/>
      <c r="S2" s="288"/>
      <c r="T2" s="292"/>
      <c r="U2" s="293"/>
      <c r="V2" s="304"/>
      <c r="W2" s="295"/>
      <c r="X2" s="295"/>
      <c r="Y2" s="295"/>
      <c r="Z2" s="298"/>
    </row>
    <row r="3" spans="1:26" s="50" customFormat="1" ht="64.5" customHeight="1" thickBot="1" x14ac:dyDescent="0.3">
      <c r="A3" s="310"/>
      <c r="B3" s="360"/>
      <c r="C3" s="313"/>
      <c r="D3" s="313"/>
      <c r="E3" s="360"/>
      <c r="F3" s="313"/>
      <c r="G3" s="316"/>
      <c r="H3" s="319"/>
      <c r="I3" s="319"/>
      <c r="J3" s="360"/>
      <c r="K3" s="331"/>
      <c r="L3" s="338"/>
      <c r="M3" s="331"/>
      <c r="N3" s="331"/>
      <c r="O3" s="327"/>
      <c r="P3" s="333"/>
      <c r="Q3" s="333"/>
      <c r="R3" s="335"/>
      <c r="S3" s="289"/>
      <c r="T3" s="60" t="s">
        <v>18</v>
      </c>
      <c r="U3" s="58" t="s">
        <v>19</v>
      </c>
      <c r="V3" s="305"/>
      <c r="W3" s="296"/>
      <c r="X3" s="296"/>
      <c r="Y3" s="296"/>
      <c r="Z3" s="299"/>
    </row>
    <row r="4" spans="1:26" s="175" customFormat="1" ht="50.25" customHeight="1" x14ac:dyDescent="0.25">
      <c r="A4" s="204" t="s">
        <v>20</v>
      </c>
      <c r="B4" s="189">
        <v>4</v>
      </c>
      <c r="C4" s="228" t="s">
        <v>21</v>
      </c>
      <c r="D4" s="189" t="s">
        <v>22</v>
      </c>
      <c r="E4" s="189">
        <v>100</v>
      </c>
      <c r="F4" s="228" t="s">
        <v>23</v>
      </c>
      <c r="G4" s="189"/>
      <c r="H4" s="191"/>
      <c r="I4" s="191">
        <v>1</v>
      </c>
      <c r="J4" s="191">
        <v>30</v>
      </c>
      <c r="K4" s="226" t="s">
        <v>421</v>
      </c>
      <c r="L4" s="71">
        <v>20</v>
      </c>
      <c r="M4" s="70" t="s">
        <v>423</v>
      </c>
      <c r="N4" s="71">
        <v>1</v>
      </c>
      <c r="O4" s="37" t="s">
        <v>255</v>
      </c>
      <c r="P4" s="72">
        <v>43497</v>
      </c>
      <c r="Q4" s="72">
        <v>43830</v>
      </c>
      <c r="R4" s="37" t="s">
        <v>33</v>
      </c>
      <c r="S4" s="300"/>
      <c r="T4" s="198">
        <v>70000000</v>
      </c>
      <c r="U4" s="198">
        <f>T4</f>
        <v>70000000</v>
      </c>
      <c r="V4" s="306"/>
      <c r="W4" s="234" t="s">
        <v>24</v>
      </c>
      <c r="X4" s="229" t="s">
        <v>25</v>
      </c>
      <c r="Y4" s="234" t="s">
        <v>26</v>
      </c>
      <c r="Z4" s="198">
        <f>U4</f>
        <v>70000000</v>
      </c>
    </row>
    <row r="5" spans="1:26" s="175" customFormat="1" ht="49.5" customHeight="1" x14ac:dyDescent="0.25">
      <c r="A5" s="205"/>
      <c r="B5" s="191"/>
      <c r="C5" s="229"/>
      <c r="D5" s="191"/>
      <c r="E5" s="191"/>
      <c r="F5" s="229"/>
      <c r="G5" s="191"/>
      <c r="H5" s="191"/>
      <c r="I5" s="191"/>
      <c r="J5" s="191"/>
      <c r="K5" s="226"/>
      <c r="L5" s="74">
        <v>20</v>
      </c>
      <c r="M5" s="73" t="s">
        <v>424</v>
      </c>
      <c r="N5" s="74">
        <v>1</v>
      </c>
      <c r="O5" s="37" t="s">
        <v>256</v>
      </c>
      <c r="P5" s="72">
        <v>43497</v>
      </c>
      <c r="Q5" s="72">
        <v>43830</v>
      </c>
      <c r="R5" s="37" t="s">
        <v>33</v>
      </c>
      <c r="S5" s="301"/>
      <c r="T5" s="199"/>
      <c r="U5" s="199"/>
      <c r="V5" s="306"/>
      <c r="W5" s="232"/>
      <c r="X5" s="229"/>
      <c r="Y5" s="232"/>
      <c r="Z5" s="199"/>
    </row>
    <row r="6" spans="1:26" s="175" customFormat="1" ht="90" x14ac:dyDescent="0.25">
      <c r="A6" s="205"/>
      <c r="B6" s="191"/>
      <c r="C6" s="229"/>
      <c r="D6" s="191"/>
      <c r="E6" s="191"/>
      <c r="F6" s="229"/>
      <c r="G6" s="191"/>
      <c r="H6" s="191"/>
      <c r="I6" s="191"/>
      <c r="J6" s="191"/>
      <c r="K6" s="226"/>
      <c r="L6" s="74">
        <v>20</v>
      </c>
      <c r="M6" s="73" t="s">
        <v>254</v>
      </c>
      <c r="N6" s="74">
        <v>1</v>
      </c>
      <c r="O6" s="37" t="s">
        <v>257</v>
      </c>
      <c r="P6" s="72">
        <v>43497</v>
      </c>
      <c r="Q6" s="72">
        <v>43830</v>
      </c>
      <c r="R6" s="37" t="s">
        <v>33</v>
      </c>
      <c r="S6" s="301"/>
      <c r="T6" s="199"/>
      <c r="U6" s="199"/>
      <c r="V6" s="306"/>
      <c r="W6" s="232"/>
      <c r="X6" s="229"/>
      <c r="Y6" s="232"/>
      <c r="Z6" s="199"/>
    </row>
    <row r="7" spans="1:26" s="175" customFormat="1" ht="53.25" customHeight="1" x14ac:dyDescent="0.25">
      <c r="A7" s="205"/>
      <c r="B7" s="191"/>
      <c r="C7" s="229"/>
      <c r="D7" s="191"/>
      <c r="E7" s="191"/>
      <c r="F7" s="229"/>
      <c r="G7" s="191"/>
      <c r="H7" s="191"/>
      <c r="I7" s="191"/>
      <c r="J7" s="191"/>
      <c r="K7" s="226"/>
      <c r="L7" s="74">
        <v>20</v>
      </c>
      <c r="M7" s="73" t="s">
        <v>425</v>
      </c>
      <c r="N7" s="74">
        <v>1</v>
      </c>
      <c r="O7" s="37" t="s">
        <v>258</v>
      </c>
      <c r="P7" s="72">
        <v>43497</v>
      </c>
      <c r="Q7" s="72">
        <v>43830</v>
      </c>
      <c r="R7" s="37" t="s">
        <v>33</v>
      </c>
      <c r="S7" s="301"/>
      <c r="T7" s="199"/>
      <c r="U7" s="199"/>
      <c r="V7" s="306"/>
      <c r="W7" s="232"/>
      <c r="X7" s="229"/>
      <c r="Y7" s="232"/>
      <c r="Z7" s="199"/>
    </row>
    <row r="8" spans="1:26" s="175" customFormat="1" ht="80.25" customHeight="1" thickBot="1" x14ac:dyDescent="0.3">
      <c r="A8" s="205"/>
      <c r="B8" s="191"/>
      <c r="C8" s="229"/>
      <c r="D8" s="191"/>
      <c r="E8" s="191"/>
      <c r="F8" s="229"/>
      <c r="G8" s="190"/>
      <c r="H8" s="190"/>
      <c r="I8" s="190"/>
      <c r="J8" s="190"/>
      <c r="K8" s="227"/>
      <c r="L8" s="76">
        <v>20</v>
      </c>
      <c r="M8" s="75" t="s">
        <v>527</v>
      </c>
      <c r="N8" s="76">
        <v>1</v>
      </c>
      <c r="O8" s="38" t="s">
        <v>259</v>
      </c>
      <c r="P8" s="77">
        <v>43497</v>
      </c>
      <c r="Q8" s="77">
        <v>43830</v>
      </c>
      <c r="R8" s="38" t="s">
        <v>33</v>
      </c>
      <c r="S8" s="302"/>
      <c r="T8" s="200"/>
      <c r="U8" s="200"/>
      <c r="V8" s="307"/>
      <c r="W8" s="233"/>
      <c r="X8" s="230"/>
      <c r="Y8" s="233"/>
      <c r="Z8" s="200"/>
    </row>
    <row r="9" spans="1:26" s="175" customFormat="1" ht="82.5" customHeight="1" x14ac:dyDescent="0.25">
      <c r="A9" s="205"/>
      <c r="B9" s="191"/>
      <c r="C9" s="229"/>
      <c r="D9" s="191"/>
      <c r="E9" s="191"/>
      <c r="F9" s="229"/>
      <c r="G9" s="191"/>
      <c r="H9" s="191"/>
      <c r="I9" s="325">
        <v>2</v>
      </c>
      <c r="J9" s="189">
        <v>30</v>
      </c>
      <c r="K9" s="225" t="s">
        <v>422</v>
      </c>
      <c r="L9" s="81">
        <v>50</v>
      </c>
      <c r="M9" s="78" t="s">
        <v>426</v>
      </c>
      <c r="N9" s="79">
        <v>1</v>
      </c>
      <c r="O9" s="36" t="s">
        <v>262</v>
      </c>
      <c r="P9" s="80">
        <v>43497</v>
      </c>
      <c r="Q9" s="80">
        <v>43830</v>
      </c>
      <c r="R9" s="36" t="s">
        <v>33</v>
      </c>
      <c r="S9" s="189"/>
      <c r="T9" s="193">
        <v>56000000</v>
      </c>
      <c r="U9" s="193">
        <f>T9</f>
        <v>56000000</v>
      </c>
      <c r="V9" s="228"/>
      <c r="W9" s="228" t="s">
        <v>24</v>
      </c>
      <c r="X9" s="228" t="s">
        <v>25</v>
      </c>
      <c r="Y9" s="228"/>
      <c r="Z9" s="193">
        <f>T9</f>
        <v>56000000</v>
      </c>
    </row>
    <row r="10" spans="1:26" s="175" customFormat="1" ht="53.25" customHeight="1" thickBot="1" x14ac:dyDescent="0.3">
      <c r="A10" s="205"/>
      <c r="B10" s="191"/>
      <c r="C10" s="229"/>
      <c r="D10" s="191"/>
      <c r="E10" s="191"/>
      <c r="F10" s="229"/>
      <c r="G10" s="190"/>
      <c r="H10" s="190"/>
      <c r="I10" s="323"/>
      <c r="J10" s="190"/>
      <c r="K10" s="227"/>
      <c r="L10" s="76">
        <v>50</v>
      </c>
      <c r="M10" s="75" t="s">
        <v>261</v>
      </c>
      <c r="N10" s="76">
        <v>1</v>
      </c>
      <c r="O10" s="38" t="s">
        <v>263</v>
      </c>
      <c r="P10" s="77">
        <v>43497</v>
      </c>
      <c r="Q10" s="77">
        <v>43830</v>
      </c>
      <c r="R10" s="38" t="s">
        <v>33</v>
      </c>
      <c r="S10" s="190"/>
      <c r="T10" s="194"/>
      <c r="U10" s="194"/>
      <c r="V10" s="230"/>
      <c r="W10" s="230"/>
      <c r="X10" s="230"/>
      <c r="Y10" s="230"/>
      <c r="Z10" s="194"/>
    </row>
    <row r="11" spans="1:26" s="175" customFormat="1" ht="53.25" customHeight="1" x14ac:dyDescent="0.25">
      <c r="A11" s="205"/>
      <c r="B11" s="191"/>
      <c r="C11" s="229"/>
      <c r="D11" s="191"/>
      <c r="E11" s="191"/>
      <c r="F11" s="229"/>
      <c r="G11" s="191"/>
      <c r="H11" s="191"/>
      <c r="I11" s="189">
        <v>3</v>
      </c>
      <c r="J11" s="189">
        <v>40</v>
      </c>
      <c r="K11" s="225" t="s">
        <v>247</v>
      </c>
      <c r="L11" s="81">
        <v>25</v>
      </c>
      <c r="M11" s="78" t="s">
        <v>427</v>
      </c>
      <c r="N11" s="81">
        <v>1</v>
      </c>
      <c r="O11" s="36" t="s">
        <v>267</v>
      </c>
      <c r="P11" s="80">
        <v>43497</v>
      </c>
      <c r="Q11" s="80">
        <v>43830</v>
      </c>
      <c r="R11" s="36" t="s">
        <v>33</v>
      </c>
      <c r="S11" s="328"/>
      <c r="T11" s="193">
        <v>70000000</v>
      </c>
      <c r="U11" s="193">
        <f>T11</f>
        <v>70000000</v>
      </c>
      <c r="V11" s="285"/>
      <c r="W11" s="285" t="s">
        <v>24</v>
      </c>
      <c r="X11" s="285" t="s">
        <v>25</v>
      </c>
      <c r="Y11" s="285"/>
      <c r="Z11" s="193">
        <f>T11</f>
        <v>70000000</v>
      </c>
    </row>
    <row r="12" spans="1:26" s="175" customFormat="1" ht="101.25" customHeight="1" x14ac:dyDescent="0.25">
      <c r="A12" s="205"/>
      <c r="B12" s="191"/>
      <c r="C12" s="229"/>
      <c r="D12" s="191"/>
      <c r="E12" s="191"/>
      <c r="F12" s="229"/>
      <c r="G12" s="191"/>
      <c r="H12" s="191"/>
      <c r="I12" s="191"/>
      <c r="J12" s="191"/>
      <c r="K12" s="226"/>
      <c r="L12" s="71">
        <v>25</v>
      </c>
      <c r="M12" s="70" t="s">
        <v>428</v>
      </c>
      <c r="N12" s="71">
        <v>1</v>
      </c>
      <c r="O12" s="37" t="s">
        <v>267</v>
      </c>
      <c r="P12" s="72">
        <v>43497</v>
      </c>
      <c r="Q12" s="72">
        <v>43830</v>
      </c>
      <c r="R12" s="37" t="s">
        <v>33</v>
      </c>
      <c r="S12" s="329"/>
      <c r="T12" s="197"/>
      <c r="U12" s="197"/>
      <c r="V12" s="286"/>
      <c r="W12" s="286"/>
      <c r="X12" s="286"/>
      <c r="Y12" s="286"/>
      <c r="Z12" s="197"/>
    </row>
    <row r="13" spans="1:26" s="175" customFormat="1" ht="144.75" customHeight="1" x14ac:dyDescent="0.25">
      <c r="A13" s="205"/>
      <c r="B13" s="191"/>
      <c r="C13" s="229"/>
      <c r="D13" s="191"/>
      <c r="E13" s="191"/>
      <c r="F13" s="229"/>
      <c r="G13" s="191"/>
      <c r="H13" s="191"/>
      <c r="I13" s="191"/>
      <c r="J13" s="191"/>
      <c r="K13" s="226"/>
      <c r="L13" s="74">
        <v>25</v>
      </c>
      <c r="M13" s="73" t="s">
        <v>266</v>
      </c>
      <c r="N13" s="74">
        <v>1</v>
      </c>
      <c r="O13" s="37" t="s">
        <v>268</v>
      </c>
      <c r="P13" s="72">
        <v>43497</v>
      </c>
      <c r="Q13" s="72">
        <v>43830</v>
      </c>
      <c r="R13" s="37" t="s">
        <v>33</v>
      </c>
      <c r="S13" s="329"/>
      <c r="T13" s="197"/>
      <c r="U13" s="197"/>
      <c r="V13" s="286"/>
      <c r="W13" s="286"/>
      <c r="X13" s="286"/>
      <c r="Y13" s="286"/>
      <c r="Z13" s="197"/>
    </row>
    <row r="14" spans="1:26" s="175" customFormat="1" ht="123.75" customHeight="1" thickBot="1" x14ac:dyDescent="0.3">
      <c r="A14" s="205"/>
      <c r="B14" s="190"/>
      <c r="C14" s="230"/>
      <c r="D14" s="190"/>
      <c r="E14" s="190"/>
      <c r="F14" s="230"/>
      <c r="G14" s="190"/>
      <c r="H14" s="190"/>
      <c r="I14" s="190"/>
      <c r="J14" s="190"/>
      <c r="K14" s="227"/>
      <c r="L14" s="76">
        <v>25</v>
      </c>
      <c r="M14" s="75" t="s">
        <v>265</v>
      </c>
      <c r="N14" s="76">
        <v>1</v>
      </c>
      <c r="O14" s="38" t="s">
        <v>263</v>
      </c>
      <c r="P14" s="77">
        <v>43497</v>
      </c>
      <c r="Q14" s="77">
        <v>43830</v>
      </c>
      <c r="R14" s="38" t="s">
        <v>33</v>
      </c>
      <c r="S14" s="330"/>
      <c r="T14" s="194"/>
      <c r="U14" s="194"/>
      <c r="V14" s="287"/>
      <c r="W14" s="287"/>
      <c r="X14" s="287"/>
      <c r="Y14" s="287"/>
      <c r="Z14" s="194"/>
    </row>
    <row r="15" spans="1:26" s="175" customFormat="1" ht="68.25" customHeight="1" x14ac:dyDescent="0.25">
      <c r="A15" s="205"/>
      <c r="B15" s="189">
        <v>7.5</v>
      </c>
      <c r="C15" s="231" t="s">
        <v>27</v>
      </c>
      <c r="D15" s="325" t="s">
        <v>28</v>
      </c>
      <c r="E15" s="189">
        <v>100</v>
      </c>
      <c r="F15" s="231" t="s">
        <v>29</v>
      </c>
      <c r="G15" s="189"/>
      <c r="H15" s="236" t="s">
        <v>30</v>
      </c>
      <c r="I15" s="207">
        <v>4</v>
      </c>
      <c r="J15" s="191">
        <v>30</v>
      </c>
      <c r="K15" s="228" t="s">
        <v>31</v>
      </c>
      <c r="L15" s="81">
        <v>40</v>
      </c>
      <c r="M15" s="78" t="s">
        <v>431</v>
      </c>
      <c r="N15" s="81">
        <v>1</v>
      </c>
      <c r="O15" s="36" t="s">
        <v>547</v>
      </c>
      <c r="P15" s="80">
        <v>43497</v>
      </c>
      <c r="Q15" s="80">
        <v>43830</v>
      </c>
      <c r="R15" s="36" t="s">
        <v>33</v>
      </c>
      <c r="S15" s="320">
        <v>1</v>
      </c>
      <c r="T15" s="193">
        <v>100000000</v>
      </c>
      <c r="U15" s="198">
        <f>SUM(T15:T21)</f>
        <v>320000000</v>
      </c>
      <c r="V15" s="306"/>
      <c r="W15" s="234" t="s">
        <v>24</v>
      </c>
      <c r="X15" s="229" t="s">
        <v>25</v>
      </c>
      <c r="Y15" s="234" t="s">
        <v>537</v>
      </c>
      <c r="Z15" s="198">
        <f>U15</f>
        <v>320000000</v>
      </c>
    </row>
    <row r="16" spans="1:26" s="175" customFormat="1" ht="87" customHeight="1" x14ac:dyDescent="0.25">
      <c r="A16" s="205"/>
      <c r="B16" s="191"/>
      <c r="C16" s="232"/>
      <c r="D16" s="321"/>
      <c r="E16" s="191"/>
      <c r="F16" s="232"/>
      <c r="G16" s="191"/>
      <c r="H16" s="207"/>
      <c r="I16" s="207"/>
      <c r="J16" s="191"/>
      <c r="K16" s="229"/>
      <c r="L16" s="74">
        <v>30</v>
      </c>
      <c r="M16" s="73" t="s">
        <v>432</v>
      </c>
      <c r="N16" s="74">
        <v>1</v>
      </c>
      <c r="O16" s="37" t="s">
        <v>548</v>
      </c>
      <c r="P16" s="72">
        <v>43497</v>
      </c>
      <c r="Q16" s="72">
        <v>43830</v>
      </c>
      <c r="R16" s="37" t="s">
        <v>33</v>
      </c>
      <c r="S16" s="321"/>
      <c r="T16" s="197"/>
      <c r="U16" s="199"/>
      <c r="V16" s="306"/>
      <c r="W16" s="232"/>
      <c r="X16" s="229"/>
      <c r="Y16" s="232"/>
      <c r="Z16" s="199"/>
    </row>
    <row r="17" spans="1:26" s="175" customFormat="1" ht="81" customHeight="1" thickBot="1" x14ac:dyDescent="0.3">
      <c r="A17" s="205"/>
      <c r="B17" s="191"/>
      <c r="C17" s="232"/>
      <c r="D17" s="321"/>
      <c r="E17" s="191"/>
      <c r="F17" s="232"/>
      <c r="G17" s="191"/>
      <c r="H17" s="207"/>
      <c r="I17" s="208"/>
      <c r="J17" s="190"/>
      <c r="K17" s="230"/>
      <c r="L17" s="76">
        <v>30</v>
      </c>
      <c r="M17" s="75" t="s">
        <v>433</v>
      </c>
      <c r="N17" s="76">
        <v>1</v>
      </c>
      <c r="O17" s="38" t="s">
        <v>549</v>
      </c>
      <c r="P17" s="77">
        <v>43497</v>
      </c>
      <c r="Q17" s="77">
        <v>43830</v>
      </c>
      <c r="R17" s="38" t="s">
        <v>33</v>
      </c>
      <c r="S17" s="321"/>
      <c r="T17" s="194"/>
      <c r="U17" s="199"/>
      <c r="V17" s="306"/>
      <c r="W17" s="232"/>
      <c r="X17" s="229"/>
      <c r="Y17" s="232"/>
      <c r="Z17" s="199"/>
    </row>
    <row r="18" spans="1:26" s="175" customFormat="1" ht="60" customHeight="1" x14ac:dyDescent="0.25">
      <c r="A18" s="205"/>
      <c r="B18" s="191"/>
      <c r="C18" s="232"/>
      <c r="D18" s="321"/>
      <c r="E18" s="191"/>
      <c r="F18" s="232"/>
      <c r="G18" s="191"/>
      <c r="H18" s="207"/>
      <c r="I18" s="236">
        <v>5</v>
      </c>
      <c r="J18" s="189">
        <v>30</v>
      </c>
      <c r="K18" s="229" t="s">
        <v>429</v>
      </c>
      <c r="L18" s="71">
        <v>50</v>
      </c>
      <c r="M18" s="70" t="s">
        <v>434</v>
      </c>
      <c r="N18" s="71">
        <v>1</v>
      </c>
      <c r="O18" s="63" t="s">
        <v>267</v>
      </c>
      <c r="P18" s="82">
        <v>43497</v>
      </c>
      <c r="Q18" s="82">
        <v>43830</v>
      </c>
      <c r="R18" s="63" t="s">
        <v>33</v>
      </c>
      <c r="S18" s="321"/>
      <c r="T18" s="193">
        <v>150000000</v>
      </c>
      <c r="U18" s="199"/>
      <c r="V18" s="306"/>
      <c r="W18" s="232"/>
      <c r="X18" s="229"/>
      <c r="Y18" s="232"/>
      <c r="Z18" s="199"/>
    </row>
    <row r="19" spans="1:26" s="175" customFormat="1" ht="60" customHeight="1" thickBot="1" x14ac:dyDescent="0.3">
      <c r="A19" s="205"/>
      <c r="B19" s="191"/>
      <c r="C19" s="324"/>
      <c r="D19" s="322"/>
      <c r="E19" s="191"/>
      <c r="F19" s="324"/>
      <c r="G19" s="191"/>
      <c r="H19" s="207"/>
      <c r="I19" s="208"/>
      <c r="J19" s="190"/>
      <c r="K19" s="230"/>
      <c r="L19" s="84">
        <v>50</v>
      </c>
      <c r="M19" s="83" t="s">
        <v>435</v>
      </c>
      <c r="N19" s="84">
        <v>1</v>
      </c>
      <c r="O19" s="37" t="s">
        <v>550</v>
      </c>
      <c r="P19" s="72">
        <v>43497</v>
      </c>
      <c r="Q19" s="72">
        <v>43830</v>
      </c>
      <c r="R19" s="37" t="s">
        <v>33</v>
      </c>
      <c r="S19" s="322"/>
      <c r="T19" s="194"/>
      <c r="U19" s="339"/>
      <c r="V19" s="306"/>
      <c r="W19" s="324"/>
      <c r="X19" s="229"/>
      <c r="Y19" s="324"/>
      <c r="Z19" s="339"/>
    </row>
    <row r="20" spans="1:26" s="175" customFormat="1" ht="81.75" customHeight="1" x14ac:dyDescent="0.25">
      <c r="A20" s="205"/>
      <c r="B20" s="191"/>
      <c r="C20" s="324"/>
      <c r="D20" s="322"/>
      <c r="E20" s="191"/>
      <c r="F20" s="324"/>
      <c r="G20" s="191"/>
      <c r="H20" s="207"/>
      <c r="I20" s="207">
        <v>6</v>
      </c>
      <c r="J20" s="189">
        <v>40</v>
      </c>
      <c r="K20" s="228" t="s">
        <v>430</v>
      </c>
      <c r="L20" s="84">
        <v>50</v>
      </c>
      <c r="M20" s="83" t="s">
        <v>436</v>
      </c>
      <c r="N20" s="84">
        <v>1</v>
      </c>
      <c r="O20" s="37" t="s">
        <v>551</v>
      </c>
      <c r="P20" s="72">
        <v>43497</v>
      </c>
      <c r="Q20" s="72">
        <v>43830</v>
      </c>
      <c r="R20" s="37" t="s">
        <v>33</v>
      </c>
      <c r="S20" s="322"/>
      <c r="T20" s="197">
        <v>70000000</v>
      </c>
      <c r="U20" s="339"/>
      <c r="V20" s="306"/>
      <c r="W20" s="324"/>
      <c r="X20" s="229"/>
      <c r="Y20" s="324"/>
      <c r="Z20" s="339"/>
    </row>
    <row r="21" spans="1:26" s="175" customFormat="1" ht="72" customHeight="1" thickBot="1" x14ac:dyDescent="0.3">
      <c r="A21" s="205"/>
      <c r="B21" s="190"/>
      <c r="C21" s="233"/>
      <c r="D21" s="323"/>
      <c r="E21" s="190"/>
      <c r="F21" s="233"/>
      <c r="G21" s="190"/>
      <c r="H21" s="208"/>
      <c r="I21" s="208"/>
      <c r="J21" s="190"/>
      <c r="K21" s="230"/>
      <c r="L21" s="76">
        <v>50</v>
      </c>
      <c r="M21" s="38" t="s">
        <v>437</v>
      </c>
      <c r="N21" s="76">
        <v>1</v>
      </c>
      <c r="O21" s="38" t="s">
        <v>552</v>
      </c>
      <c r="P21" s="77">
        <v>43497</v>
      </c>
      <c r="Q21" s="77">
        <v>43830</v>
      </c>
      <c r="R21" s="38" t="s">
        <v>33</v>
      </c>
      <c r="S21" s="323"/>
      <c r="T21" s="194"/>
      <c r="U21" s="200"/>
      <c r="V21" s="307"/>
      <c r="W21" s="233"/>
      <c r="X21" s="230"/>
      <c r="Y21" s="233"/>
      <c r="Z21" s="200"/>
    </row>
    <row r="22" spans="1:26" s="175" customFormat="1" ht="66.75" customHeight="1" x14ac:dyDescent="0.25">
      <c r="A22" s="205"/>
      <c r="B22" s="189">
        <v>7</v>
      </c>
      <c r="C22" s="228" t="s">
        <v>34</v>
      </c>
      <c r="D22" s="189" t="s">
        <v>35</v>
      </c>
      <c r="E22" s="189">
        <v>100</v>
      </c>
      <c r="F22" s="231" t="s">
        <v>438</v>
      </c>
      <c r="G22" s="189"/>
      <c r="H22" s="189"/>
      <c r="I22" s="189">
        <v>7</v>
      </c>
      <c r="J22" s="189">
        <v>50</v>
      </c>
      <c r="K22" s="189" t="s">
        <v>439</v>
      </c>
      <c r="L22" s="71">
        <v>20</v>
      </c>
      <c r="M22" s="70" t="s">
        <v>271</v>
      </c>
      <c r="N22" s="71">
        <v>1</v>
      </c>
      <c r="O22" s="63" t="s">
        <v>273</v>
      </c>
      <c r="P22" s="82">
        <v>43497</v>
      </c>
      <c r="Q22" s="82">
        <v>43830</v>
      </c>
      <c r="R22" s="63" t="s">
        <v>33</v>
      </c>
      <c r="S22" s="325"/>
      <c r="T22" s="193">
        <v>150000000</v>
      </c>
      <c r="U22" s="340">
        <f>T22+T27</f>
        <v>330000000</v>
      </c>
      <c r="V22" s="341"/>
      <c r="W22" s="231" t="s">
        <v>24</v>
      </c>
      <c r="X22" s="231" t="s">
        <v>25</v>
      </c>
      <c r="Y22" s="231" t="s">
        <v>538</v>
      </c>
      <c r="Z22" s="340">
        <f>U22</f>
        <v>330000000</v>
      </c>
    </row>
    <row r="23" spans="1:26" s="175" customFormat="1" ht="61.5" customHeight="1" x14ac:dyDescent="0.25">
      <c r="A23" s="205"/>
      <c r="B23" s="191"/>
      <c r="C23" s="229"/>
      <c r="D23" s="191"/>
      <c r="E23" s="191"/>
      <c r="F23" s="232"/>
      <c r="G23" s="191"/>
      <c r="H23" s="191"/>
      <c r="I23" s="191"/>
      <c r="J23" s="191"/>
      <c r="K23" s="191"/>
      <c r="L23" s="74">
        <v>20</v>
      </c>
      <c r="M23" s="73" t="s">
        <v>272</v>
      </c>
      <c r="N23" s="74">
        <v>1</v>
      </c>
      <c r="O23" s="37" t="s">
        <v>273</v>
      </c>
      <c r="P23" s="72">
        <v>43497</v>
      </c>
      <c r="Q23" s="72">
        <v>43830</v>
      </c>
      <c r="R23" s="37" t="s">
        <v>33</v>
      </c>
      <c r="S23" s="321"/>
      <c r="T23" s="197"/>
      <c r="U23" s="199"/>
      <c r="V23" s="306"/>
      <c r="W23" s="232"/>
      <c r="X23" s="232"/>
      <c r="Y23" s="232"/>
      <c r="Z23" s="199"/>
    </row>
    <row r="24" spans="1:26" s="175" customFormat="1" ht="48.75" customHeight="1" x14ac:dyDescent="0.25">
      <c r="A24" s="205"/>
      <c r="B24" s="191"/>
      <c r="C24" s="229"/>
      <c r="D24" s="191"/>
      <c r="E24" s="191"/>
      <c r="F24" s="232"/>
      <c r="G24" s="191"/>
      <c r="H24" s="191"/>
      <c r="I24" s="191"/>
      <c r="J24" s="191"/>
      <c r="K24" s="191"/>
      <c r="L24" s="74">
        <v>20</v>
      </c>
      <c r="M24" s="73" t="s">
        <v>270</v>
      </c>
      <c r="N24" s="74">
        <v>1</v>
      </c>
      <c r="O24" s="37" t="s">
        <v>274</v>
      </c>
      <c r="P24" s="72">
        <v>43497</v>
      </c>
      <c r="Q24" s="72">
        <v>43830</v>
      </c>
      <c r="R24" s="37" t="s">
        <v>33</v>
      </c>
      <c r="S24" s="321"/>
      <c r="T24" s="197"/>
      <c r="U24" s="199"/>
      <c r="V24" s="306"/>
      <c r="W24" s="232"/>
      <c r="X24" s="232"/>
      <c r="Y24" s="232"/>
      <c r="Z24" s="199"/>
    </row>
    <row r="25" spans="1:26" s="175" customFormat="1" ht="107.25" customHeight="1" x14ac:dyDescent="0.25">
      <c r="A25" s="205"/>
      <c r="B25" s="191"/>
      <c r="C25" s="229"/>
      <c r="D25" s="191"/>
      <c r="E25" s="191"/>
      <c r="F25" s="232"/>
      <c r="G25" s="191"/>
      <c r="H25" s="191"/>
      <c r="I25" s="191"/>
      <c r="J25" s="191"/>
      <c r="K25" s="191"/>
      <c r="L25" s="74">
        <v>20</v>
      </c>
      <c r="M25" s="73" t="s">
        <v>269</v>
      </c>
      <c r="N25" s="74">
        <v>1</v>
      </c>
      <c r="O25" s="37" t="s">
        <v>275</v>
      </c>
      <c r="P25" s="72">
        <v>43497</v>
      </c>
      <c r="Q25" s="72">
        <v>43830</v>
      </c>
      <c r="R25" s="37" t="s">
        <v>33</v>
      </c>
      <c r="S25" s="321"/>
      <c r="T25" s="197"/>
      <c r="U25" s="199"/>
      <c r="V25" s="306"/>
      <c r="W25" s="232"/>
      <c r="X25" s="232"/>
      <c r="Y25" s="232"/>
      <c r="Z25" s="199"/>
    </row>
    <row r="26" spans="1:26" s="175" customFormat="1" ht="62.25" customHeight="1" thickBot="1" x14ac:dyDescent="0.3">
      <c r="A26" s="205"/>
      <c r="B26" s="191"/>
      <c r="C26" s="229"/>
      <c r="D26" s="191"/>
      <c r="E26" s="191"/>
      <c r="F26" s="232"/>
      <c r="G26" s="191"/>
      <c r="H26" s="191"/>
      <c r="I26" s="190"/>
      <c r="J26" s="190"/>
      <c r="K26" s="190"/>
      <c r="L26" s="76">
        <v>20</v>
      </c>
      <c r="M26" s="38" t="s">
        <v>441</v>
      </c>
      <c r="N26" s="76">
        <v>1</v>
      </c>
      <c r="O26" s="38" t="s">
        <v>276</v>
      </c>
      <c r="P26" s="77">
        <v>43497</v>
      </c>
      <c r="Q26" s="77">
        <v>43830</v>
      </c>
      <c r="R26" s="38" t="s">
        <v>33</v>
      </c>
      <c r="S26" s="321"/>
      <c r="T26" s="194"/>
      <c r="U26" s="199"/>
      <c r="V26" s="306"/>
      <c r="W26" s="232"/>
      <c r="X26" s="232"/>
      <c r="Y26" s="232"/>
      <c r="Z26" s="199"/>
    </row>
    <row r="27" spans="1:26" s="175" customFormat="1" ht="60" customHeight="1" x14ac:dyDescent="0.25">
      <c r="A27" s="205"/>
      <c r="B27" s="191"/>
      <c r="C27" s="229"/>
      <c r="D27" s="191"/>
      <c r="E27" s="191"/>
      <c r="F27" s="232"/>
      <c r="G27" s="191"/>
      <c r="H27" s="191"/>
      <c r="I27" s="191">
        <v>8</v>
      </c>
      <c r="J27" s="189">
        <v>50</v>
      </c>
      <c r="K27" s="191" t="s">
        <v>440</v>
      </c>
      <c r="L27" s="71">
        <v>40</v>
      </c>
      <c r="M27" s="70" t="s">
        <v>442</v>
      </c>
      <c r="N27" s="71">
        <v>1</v>
      </c>
      <c r="O27" s="63" t="s">
        <v>274</v>
      </c>
      <c r="P27" s="82">
        <v>43497</v>
      </c>
      <c r="Q27" s="82">
        <v>43830</v>
      </c>
      <c r="R27" s="63" t="s">
        <v>33</v>
      </c>
      <c r="S27" s="321"/>
      <c r="T27" s="197">
        <v>180000000</v>
      </c>
      <c r="U27" s="199"/>
      <c r="V27" s="306"/>
      <c r="W27" s="232"/>
      <c r="X27" s="232"/>
      <c r="Y27" s="232"/>
      <c r="Z27" s="199"/>
    </row>
    <row r="28" spans="1:26" s="175" customFormat="1" ht="76.5" customHeight="1" x14ac:dyDescent="0.25">
      <c r="A28" s="205"/>
      <c r="B28" s="191"/>
      <c r="C28" s="229"/>
      <c r="D28" s="191"/>
      <c r="E28" s="191"/>
      <c r="F28" s="232"/>
      <c r="G28" s="191"/>
      <c r="H28" s="191"/>
      <c r="I28" s="191"/>
      <c r="J28" s="191"/>
      <c r="K28" s="191"/>
      <c r="L28" s="74">
        <v>30</v>
      </c>
      <c r="M28" s="73" t="s">
        <v>443</v>
      </c>
      <c r="N28" s="74">
        <v>1</v>
      </c>
      <c r="O28" s="37" t="s">
        <v>277</v>
      </c>
      <c r="P28" s="72">
        <v>43497</v>
      </c>
      <c r="Q28" s="72">
        <v>43830</v>
      </c>
      <c r="R28" s="37" t="s">
        <v>33</v>
      </c>
      <c r="S28" s="321"/>
      <c r="T28" s="197"/>
      <c r="U28" s="199"/>
      <c r="V28" s="306"/>
      <c r="W28" s="232"/>
      <c r="X28" s="232"/>
      <c r="Y28" s="232"/>
      <c r="Z28" s="199"/>
    </row>
    <row r="29" spans="1:26" s="175" customFormat="1" ht="62.25" customHeight="1" thickBot="1" x14ac:dyDescent="0.3">
      <c r="A29" s="205"/>
      <c r="B29" s="190"/>
      <c r="C29" s="230"/>
      <c r="D29" s="190"/>
      <c r="E29" s="190"/>
      <c r="F29" s="233"/>
      <c r="G29" s="190"/>
      <c r="H29" s="190"/>
      <c r="I29" s="190"/>
      <c r="J29" s="190"/>
      <c r="K29" s="190"/>
      <c r="L29" s="76">
        <v>30</v>
      </c>
      <c r="M29" s="38" t="s">
        <v>444</v>
      </c>
      <c r="N29" s="76">
        <v>1</v>
      </c>
      <c r="O29" s="38" t="s">
        <v>276</v>
      </c>
      <c r="P29" s="77">
        <v>43497</v>
      </c>
      <c r="Q29" s="77">
        <v>43830</v>
      </c>
      <c r="R29" s="38" t="s">
        <v>33</v>
      </c>
      <c r="S29" s="323"/>
      <c r="T29" s="194"/>
      <c r="U29" s="200"/>
      <c r="V29" s="307"/>
      <c r="W29" s="233"/>
      <c r="X29" s="233"/>
      <c r="Y29" s="233"/>
      <c r="Z29" s="200"/>
    </row>
    <row r="30" spans="1:26" s="175" customFormat="1" ht="69.75" customHeight="1" x14ac:dyDescent="0.25">
      <c r="A30" s="205"/>
      <c r="B30" s="189">
        <v>3.5</v>
      </c>
      <c r="C30" s="228" t="s">
        <v>37</v>
      </c>
      <c r="D30" s="189" t="s">
        <v>38</v>
      </c>
      <c r="E30" s="189">
        <v>100</v>
      </c>
      <c r="F30" s="228" t="s">
        <v>420</v>
      </c>
      <c r="G30" s="189"/>
      <c r="H30" s="236" t="s">
        <v>40</v>
      </c>
      <c r="I30" s="236">
        <v>9</v>
      </c>
      <c r="J30" s="189">
        <v>50</v>
      </c>
      <c r="K30" s="225" t="s">
        <v>41</v>
      </c>
      <c r="L30" s="71">
        <v>25</v>
      </c>
      <c r="M30" s="70" t="s">
        <v>412</v>
      </c>
      <c r="N30" s="71">
        <v>1</v>
      </c>
      <c r="O30" s="63" t="s">
        <v>281</v>
      </c>
      <c r="P30" s="82">
        <v>43497</v>
      </c>
      <c r="Q30" s="82">
        <v>43830</v>
      </c>
      <c r="R30" s="63" t="s">
        <v>33</v>
      </c>
      <c r="S30" s="189">
        <v>2</v>
      </c>
      <c r="T30" s="193">
        <v>90000000</v>
      </c>
      <c r="U30" s="193">
        <f>SUM(T30:T35)</f>
        <v>175000000</v>
      </c>
      <c r="V30" s="228"/>
      <c r="W30" s="228" t="s">
        <v>24</v>
      </c>
      <c r="X30" s="228" t="s">
        <v>25</v>
      </c>
      <c r="Y30" s="189" t="s">
        <v>43</v>
      </c>
      <c r="Z30" s="193">
        <f t="shared" ref="Z30:Z159" si="0">T30</f>
        <v>90000000</v>
      </c>
    </row>
    <row r="31" spans="1:26" s="175" customFormat="1" ht="57.75" customHeight="1" x14ac:dyDescent="0.25">
      <c r="A31" s="205"/>
      <c r="B31" s="191"/>
      <c r="C31" s="229"/>
      <c r="D31" s="191"/>
      <c r="E31" s="191"/>
      <c r="F31" s="229"/>
      <c r="G31" s="191"/>
      <c r="H31" s="207"/>
      <c r="I31" s="207"/>
      <c r="J31" s="191"/>
      <c r="K31" s="226"/>
      <c r="L31" s="74">
        <v>25</v>
      </c>
      <c r="M31" s="70" t="s">
        <v>280</v>
      </c>
      <c r="N31" s="71">
        <v>1</v>
      </c>
      <c r="O31" s="37" t="s">
        <v>282</v>
      </c>
      <c r="P31" s="72">
        <v>43497</v>
      </c>
      <c r="Q31" s="72">
        <v>43830</v>
      </c>
      <c r="R31" s="37" t="s">
        <v>33</v>
      </c>
      <c r="S31" s="191"/>
      <c r="T31" s="197"/>
      <c r="U31" s="197"/>
      <c r="V31" s="229"/>
      <c r="W31" s="229"/>
      <c r="X31" s="229"/>
      <c r="Y31" s="191"/>
      <c r="Z31" s="197"/>
    </row>
    <row r="32" spans="1:26" s="175" customFormat="1" ht="68.25" customHeight="1" x14ac:dyDescent="0.25">
      <c r="A32" s="205"/>
      <c r="B32" s="191"/>
      <c r="C32" s="229"/>
      <c r="D32" s="191"/>
      <c r="E32" s="191"/>
      <c r="F32" s="229"/>
      <c r="G32" s="191"/>
      <c r="H32" s="207"/>
      <c r="I32" s="207"/>
      <c r="J32" s="191"/>
      <c r="K32" s="226"/>
      <c r="L32" s="74">
        <v>25</v>
      </c>
      <c r="M32" s="70" t="s">
        <v>279</v>
      </c>
      <c r="N32" s="74">
        <v>1</v>
      </c>
      <c r="O32" s="37" t="s">
        <v>283</v>
      </c>
      <c r="P32" s="72">
        <v>43497</v>
      </c>
      <c r="Q32" s="72">
        <v>43830</v>
      </c>
      <c r="R32" s="37" t="s">
        <v>33</v>
      </c>
      <c r="S32" s="191"/>
      <c r="T32" s="197"/>
      <c r="U32" s="197"/>
      <c r="V32" s="229"/>
      <c r="W32" s="229"/>
      <c r="X32" s="229"/>
      <c r="Y32" s="191"/>
      <c r="Z32" s="197"/>
    </row>
    <row r="33" spans="1:26" s="175" customFormat="1" ht="43.5" customHeight="1" thickBot="1" x14ac:dyDescent="0.3">
      <c r="A33" s="205"/>
      <c r="B33" s="191"/>
      <c r="C33" s="229"/>
      <c r="D33" s="191"/>
      <c r="E33" s="191"/>
      <c r="F33" s="229"/>
      <c r="G33" s="190"/>
      <c r="H33" s="208"/>
      <c r="I33" s="208"/>
      <c r="J33" s="190"/>
      <c r="K33" s="227"/>
      <c r="L33" s="76">
        <v>25</v>
      </c>
      <c r="M33" s="85" t="s">
        <v>278</v>
      </c>
      <c r="N33" s="86">
        <v>1</v>
      </c>
      <c r="O33" s="38" t="s">
        <v>284</v>
      </c>
      <c r="P33" s="77">
        <v>43497</v>
      </c>
      <c r="Q33" s="77">
        <v>43830</v>
      </c>
      <c r="R33" s="38" t="s">
        <v>33</v>
      </c>
      <c r="S33" s="190"/>
      <c r="T33" s="194"/>
      <c r="U33" s="197"/>
      <c r="V33" s="230"/>
      <c r="W33" s="230"/>
      <c r="X33" s="230"/>
      <c r="Y33" s="191"/>
      <c r="Z33" s="194"/>
    </row>
    <row r="34" spans="1:26" s="175" customFormat="1" ht="69.75" customHeight="1" x14ac:dyDescent="0.25">
      <c r="A34" s="205"/>
      <c r="B34" s="191"/>
      <c r="C34" s="229"/>
      <c r="D34" s="191"/>
      <c r="E34" s="191"/>
      <c r="F34" s="229"/>
      <c r="G34" s="191"/>
      <c r="H34" s="191" t="s">
        <v>44</v>
      </c>
      <c r="I34" s="191">
        <v>10</v>
      </c>
      <c r="J34" s="189">
        <v>50</v>
      </c>
      <c r="K34" s="225" t="s">
        <v>45</v>
      </c>
      <c r="L34" s="71">
        <v>50</v>
      </c>
      <c r="M34" s="70" t="s">
        <v>528</v>
      </c>
      <c r="N34" s="71">
        <v>1</v>
      </c>
      <c r="O34" s="63" t="s">
        <v>286</v>
      </c>
      <c r="P34" s="82">
        <v>43497</v>
      </c>
      <c r="Q34" s="82">
        <v>43830</v>
      </c>
      <c r="R34" s="63" t="s">
        <v>33</v>
      </c>
      <c r="S34" s="191">
        <v>3</v>
      </c>
      <c r="T34" s="193">
        <v>85000000</v>
      </c>
      <c r="U34" s="197"/>
      <c r="V34" s="229"/>
      <c r="W34" s="229" t="s">
        <v>285</v>
      </c>
      <c r="X34" s="229" t="s">
        <v>25</v>
      </c>
      <c r="Y34" s="191"/>
      <c r="Z34" s="197">
        <f t="shared" si="0"/>
        <v>85000000</v>
      </c>
    </row>
    <row r="35" spans="1:26" s="175" customFormat="1" ht="69.75" customHeight="1" thickBot="1" x14ac:dyDescent="0.3">
      <c r="A35" s="205"/>
      <c r="B35" s="190"/>
      <c r="C35" s="230"/>
      <c r="D35" s="190"/>
      <c r="E35" s="190"/>
      <c r="F35" s="230"/>
      <c r="G35" s="190"/>
      <c r="H35" s="190"/>
      <c r="I35" s="190"/>
      <c r="J35" s="190"/>
      <c r="K35" s="227"/>
      <c r="L35" s="76">
        <v>50</v>
      </c>
      <c r="M35" s="38" t="s">
        <v>287</v>
      </c>
      <c r="N35" s="76">
        <v>1</v>
      </c>
      <c r="O35" s="38" t="s">
        <v>288</v>
      </c>
      <c r="P35" s="77">
        <v>43497</v>
      </c>
      <c r="Q35" s="77">
        <v>43830</v>
      </c>
      <c r="R35" s="38" t="s">
        <v>33</v>
      </c>
      <c r="S35" s="190"/>
      <c r="T35" s="194"/>
      <c r="U35" s="194"/>
      <c r="V35" s="230"/>
      <c r="W35" s="230"/>
      <c r="X35" s="230"/>
      <c r="Y35" s="190"/>
      <c r="Z35" s="194"/>
    </row>
    <row r="36" spans="1:26" s="175" customFormat="1" ht="60" customHeight="1" x14ac:dyDescent="0.25">
      <c r="A36" s="205"/>
      <c r="B36" s="189">
        <v>2.5</v>
      </c>
      <c r="C36" s="228" t="s">
        <v>47</v>
      </c>
      <c r="D36" s="189" t="s">
        <v>48</v>
      </c>
      <c r="E36" s="189">
        <v>100</v>
      </c>
      <c r="F36" s="349" t="s">
        <v>529</v>
      </c>
      <c r="G36" s="189"/>
      <c r="H36" s="189"/>
      <c r="I36" s="189">
        <v>11</v>
      </c>
      <c r="J36" s="189">
        <v>100</v>
      </c>
      <c r="K36" s="225" t="s">
        <v>445</v>
      </c>
      <c r="L36" s="71">
        <v>25</v>
      </c>
      <c r="M36" s="70" t="s">
        <v>291</v>
      </c>
      <c r="N36" s="71">
        <v>1</v>
      </c>
      <c r="O36" s="63" t="s">
        <v>267</v>
      </c>
      <c r="P36" s="82">
        <v>43497</v>
      </c>
      <c r="Q36" s="82">
        <v>43830</v>
      </c>
      <c r="R36" s="63" t="s">
        <v>33</v>
      </c>
      <c r="S36" s="189"/>
      <c r="T36" s="193">
        <v>130000000</v>
      </c>
      <c r="U36" s="193">
        <f>T36</f>
        <v>130000000</v>
      </c>
      <c r="V36" s="228"/>
      <c r="W36" s="228" t="s">
        <v>24</v>
      </c>
      <c r="X36" s="228" t="s">
        <v>25</v>
      </c>
      <c r="Y36" s="228" t="s">
        <v>539</v>
      </c>
      <c r="Z36" s="193">
        <f>T36</f>
        <v>130000000</v>
      </c>
    </row>
    <row r="37" spans="1:26" s="175" customFormat="1" ht="67.5" customHeight="1" x14ac:dyDescent="0.25">
      <c r="A37" s="205"/>
      <c r="B37" s="191"/>
      <c r="C37" s="229"/>
      <c r="D37" s="191"/>
      <c r="E37" s="191"/>
      <c r="F37" s="350"/>
      <c r="G37" s="191"/>
      <c r="H37" s="191"/>
      <c r="I37" s="191"/>
      <c r="J37" s="191"/>
      <c r="K37" s="226"/>
      <c r="L37" s="74">
        <v>25</v>
      </c>
      <c r="M37" s="73" t="s">
        <v>292</v>
      </c>
      <c r="N37" s="74">
        <v>1</v>
      </c>
      <c r="O37" s="37" t="s">
        <v>267</v>
      </c>
      <c r="P37" s="72">
        <v>43497</v>
      </c>
      <c r="Q37" s="72">
        <v>43830</v>
      </c>
      <c r="R37" s="37" t="s">
        <v>33</v>
      </c>
      <c r="S37" s="191"/>
      <c r="T37" s="197"/>
      <c r="U37" s="197"/>
      <c r="V37" s="229"/>
      <c r="W37" s="229"/>
      <c r="X37" s="229"/>
      <c r="Y37" s="229"/>
      <c r="Z37" s="197"/>
    </row>
    <row r="38" spans="1:26" s="175" customFormat="1" ht="60" customHeight="1" x14ac:dyDescent="0.25">
      <c r="A38" s="205"/>
      <c r="B38" s="191"/>
      <c r="C38" s="229"/>
      <c r="D38" s="191"/>
      <c r="E38" s="191"/>
      <c r="F38" s="350"/>
      <c r="G38" s="191"/>
      <c r="H38" s="191"/>
      <c r="I38" s="191"/>
      <c r="J38" s="191"/>
      <c r="K38" s="226"/>
      <c r="L38" s="74">
        <v>25</v>
      </c>
      <c r="M38" s="73" t="s">
        <v>446</v>
      </c>
      <c r="N38" s="74">
        <v>1</v>
      </c>
      <c r="O38" s="37" t="s">
        <v>276</v>
      </c>
      <c r="P38" s="72">
        <v>43497</v>
      </c>
      <c r="Q38" s="72">
        <v>43830</v>
      </c>
      <c r="R38" s="37" t="s">
        <v>33</v>
      </c>
      <c r="S38" s="191"/>
      <c r="T38" s="197"/>
      <c r="U38" s="197"/>
      <c r="V38" s="229"/>
      <c r="W38" s="229"/>
      <c r="X38" s="229"/>
      <c r="Y38" s="229"/>
      <c r="Z38" s="197"/>
    </row>
    <row r="39" spans="1:26" s="175" customFormat="1" ht="109.5" customHeight="1" thickBot="1" x14ac:dyDescent="0.3">
      <c r="A39" s="205"/>
      <c r="B39" s="190"/>
      <c r="C39" s="230"/>
      <c r="D39" s="190"/>
      <c r="E39" s="190"/>
      <c r="F39" s="351"/>
      <c r="G39" s="190"/>
      <c r="H39" s="190"/>
      <c r="I39" s="190"/>
      <c r="J39" s="190"/>
      <c r="K39" s="227"/>
      <c r="L39" s="76">
        <v>25</v>
      </c>
      <c r="M39" s="38" t="s">
        <v>290</v>
      </c>
      <c r="N39" s="76">
        <v>1</v>
      </c>
      <c r="O39" s="38" t="s">
        <v>293</v>
      </c>
      <c r="P39" s="77">
        <v>43497</v>
      </c>
      <c r="Q39" s="77">
        <v>43830</v>
      </c>
      <c r="R39" s="38" t="s">
        <v>33</v>
      </c>
      <c r="S39" s="190"/>
      <c r="T39" s="194"/>
      <c r="U39" s="194"/>
      <c r="V39" s="230"/>
      <c r="W39" s="230"/>
      <c r="X39" s="230"/>
      <c r="Y39" s="230"/>
      <c r="Z39" s="194"/>
    </row>
    <row r="40" spans="1:26" s="175" customFormat="1" ht="71.25" customHeight="1" x14ac:dyDescent="0.25">
      <c r="A40" s="205"/>
      <c r="B40" s="189">
        <v>3</v>
      </c>
      <c r="C40" s="228" t="s">
        <v>50</v>
      </c>
      <c r="D40" s="189" t="s">
        <v>51</v>
      </c>
      <c r="E40" s="189">
        <v>100</v>
      </c>
      <c r="F40" s="231" t="s">
        <v>289</v>
      </c>
      <c r="G40" s="189"/>
      <c r="H40" s="189" t="s">
        <v>238</v>
      </c>
      <c r="I40" s="189">
        <v>12</v>
      </c>
      <c r="J40" s="189">
        <v>40</v>
      </c>
      <c r="K40" s="189" t="s">
        <v>53</v>
      </c>
      <c r="L40" s="71">
        <v>50</v>
      </c>
      <c r="M40" s="36" t="s">
        <v>447</v>
      </c>
      <c r="N40" s="81">
        <v>1</v>
      </c>
      <c r="O40" s="36" t="s">
        <v>553</v>
      </c>
      <c r="P40" s="80">
        <v>43497</v>
      </c>
      <c r="Q40" s="80">
        <v>43830</v>
      </c>
      <c r="R40" s="36" t="s">
        <v>33</v>
      </c>
      <c r="S40" s="325">
        <v>4</v>
      </c>
      <c r="T40" s="193">
        <v>140000000</v>
      </c>
      <c r="U40" s="340">
        <f>SUM(T40:T45)</f>
        <v>190000000</v>
      </c>
      <c r="V40" s="341"/>
      <c r="W40" s="231" t="s">
        <v>24</v>
      </c>
      <c r="X40" s="228" t="s">
        <v>25</v>
      </c>
      <c r="Y40" s="231" t="s">
        <v>540</v>
      </c>
      <c r="Z40" s="340">
        <f>U40</f>
        <v>190000000</v>
      </c>
    </row>
    <row r="41" spans="1:26" s="175" customFormat="1" ht="51" customHeight="1" thickBot="1" x14ac:dyDescent="0.3">
      <c r="A41" s="205"/>
      <c r="B41" s="191"/>
      <c r="C41" s="229"/>
      <c r="D41" s="191"/>
      <c r="E41" s="191"/>
      <c r="F41" s="232"/>
      <c r="G41" s="190"/>
      <c r="H41" s="190"/>
      <c r="I41" s="190"/>
      <c r="J41" s="190"/>
      <c r="K41" s="190"/>
      <c r="L41" s="76">
        <v>50</v>
      </c>
      <c r="M41" s="38" t="s">
        <v>448</v>
      </c>
      <c r="N41" s="76">
        <v>1</v>
      </c>
      <c r="O41" s="38" t="s">
        <v>554</v>
      </c>
      <c r="P41" s="77">
        <v>43497</v>
      </c>
      <c r="Q41" s="77">
        <v>43830</v>
      </c>
      <c r="R41" s="38" t="s">
        <v>33</v>
      </c>
      <c r="S41" s="321"/>
      <c r="T41" s="194"/>
      <c r="U41" s="199"/>
      <c r="V41" s="306"/>
      <c r="W41" s="232"/>
      <c r="X41" s="229"/>
      <c r="Y41" s="232"/>
      <c r="Z41" s="199"/>
    </row>
    <row r="42" spans="1:26" s="175" customFormat="1" ht="82.5" customHeight="1" x14ac:dyDescent="0.25">
      <c r="A42" s="205"/>
      <c r="B42" s="191"/>
      <c r="C42" s="229"/>
      <c r="D42" s="191"/>
      <c r="E42" s="191"/>
      <c r="F42" s="232"/>
      <c r="G42" s="189"/>
      <c r="H42" s="189"/>
      <c r="I42" s="189">
        <v>13</v>
      </c>
      <c r="J42" s="189">
        <v>60</v>
      </c>
      <c r="K42" s="189" t="s">
        <v>449</v>
      </c>
      <c r="L42" s="71">
        <v>25</v>
      </c>
      <c r="M42" s="70" t="s">
        <v>450</v>
      </c>
      <c r="N42" s="71">
        <v>1</v>
      </c>
      <c r="O42" s="63" t="s">
        <v>555</v>
      </c>
      <c r="P42" s="82">
        <v>43497</v>
      </c>
      <c r="Q42" s="82">
        <v>43830</v>
      </c>
      <c r="R42" s="63" t="s">
        <v>33</v>
      </c>
      <c r="S42" s="321"/>
      <c r="T42" s="197">
        <v>50000000</v>
      </c>
      <c r="U42" s="199"/>
      <c r="V42" s="306"/>
      <c r="W42" s="232"/>
      <c r="X42" s="229"/>
      <c r="Y42" s="232"/>
      <c r="Z42" s="199"/>
    </row>
    <row r="43" spans="1:26" s="175" customFormat="1" ht="80.25" customHeight="1" x14ac:dyDescent="0.25">
      <c r="A43" s="205"/>
      <c r="B43" s="191"/>
      <c r="C43" s="229"/>
      <c r="D43" s="191"/>
      <c r="E43" s="191"/>
      <c r="F43" s="324"/>
      <c r="G43" s="191"/>
      <c r="H43" s="191"/>
      <c r="I43" s="191"/>
      <c r="J43" s="191"/>
      <c r="K43" s="191"/>
      <c r="L43" s="84">
        <v>25</v>
      </c>
      <c r="M43" s="83" t="s">
        <v>451</v>
      </c>
      <c r="N43" s="84">
        <v>1</v>
      </c>
      <c r="O43" s="37" t="s">
        <v>556</v>
      </c>
      <c r="P43" s="72">
        <v>43497</v>
      </c>
      <c r="Q43" s="72">
        <v>43830</v>
      </c>
      <c r="R43" s="37" t="s">
        <v>33</v>
      </c>
      <c r="S43" s="322"/>
      <c r="T43" s="197"/>
      <c r="U43" s="339"/>
      <c r="V43" s="306"/>
      <c r="W43" s="324"/>
      <c r="X43" s="229"/>
      <c r="Y43" s="324"/>
      <c r="Z43" s="339"/>
    </row>
    <row r="44" spans="1:26" s="175" customFormat="1" ht="261.75" customHeight="1" x14ac:dyDescent="0.25">
      <c r="A44" s="205"/>
      <c r="B44" s="191"/>
      <c r="C44" s="229"/>
      <c r="D44" s="191"/>
      <c r="E44" s="191"/>
      <c r="F44" s="324"/>
      <c r="G44" s="191"/>
      <c r="H44" s="191"/>
      <c r="I44" s="191"/>
      <c r="J44" s="191"/>
      <c r="K44" s="191"/>
      <c r="L44" s="84">
        <v>25</v>
      </c>
      <c r="M44" s="83" t="s">
        <v>452</v>
      </c>
      <c r="N44" s="84">
        <v>1</v>
      </c>
      <c r="O44" s="37" t="s">
        <v>312</v>
      </c>
      <c r="P44" s="72">
        <v>43497</v>
      </c>
      <c r="Q44" s="72">
        <v>43830</v>
      </c>
      <c r="R44" s="37" t="s">
        <v>33</v>
      </c>
      <c r="S44" s="322"/>
      <c r="T44" s="197"/>
      <c r="U44" s="339"/>
      <c r="V44" s="306"/>
      <c r="W44" s="324"/>
      <c r="X44" s="229"/>
      <c r="Y44" s="324"/>
      <c r="Z44" s="339"/>
    </row>
    <row r="45" spans="1:26" s="175" customFormat="1" ht="122.25" customHeight="1" thickBot="1" x14ac:dyDescent="0.3">
      <c r="A45" s="205"/>
      <c r="B45" s="190"/>
      <c r="C45" s="230"/>
      <c r="D45" s="190"/>
      <c r="E45" s="190"/>
      <c r="F45" s="233"/>
      <c r="G45" s="190"/>
      <c r="H45" s="190"/>
      <c r="I45" s="190"/>
      <c r="J45" s="190"/>
      <c r="K45" s="190"/>
      <c r="L45" s="76">
        <v>25</v>
      </c>
      <c r="M45" s="75" t="s">
        <v>453</v>
      </c>
      <c r="N45" s="76">
        <v>1</v>
      </c>
      <c r="O45" s="38" t="s">
        <v>557</v>
      </c>
      <c r="P45" s="77">
        <v>43497</v>
      </c>
      <c r="Q45" s="77">
        <v>43830</v>
      </c>
      <c r="R45" s="38" t="s">
        <v>33</v>
      </c>
      <c r="S45" s="323"/>
      <c r="T45" s="194"/>
      <c r="U45" s="200"/>
      <c r="V45" s="307"/>
      <c r="W45" s="233"/>
      <c r="X45" s="230"/>
      <c r="Y45" s="233"/>
      <c r="Z45" s="200"/>
    </row>
    <row r="46" spans="1:26" s="175" customFormat="1" ht="178.5" customHeight="1" thickBot="1" x14ac:dyDescent="0.3">
      <c r="A46" s="205"/>
      <c r="B46" s="189">
        <v>45</v>
      </c>
      <c r="C46" s="189" t="s">
        <v>55</v>
      </c>
      <c r="D46" s="189" t="s">
        <v>56</v>
      </c>
      <c r="E46" s="189">
        <v>100</v>
      </c>
      <c r="F46" s="189" t="s">
        <v>454</v>
      </c>
      <c r="G46" s="87"/>
      <c r="H46" s="88" t="s">
        <v>236</v>
      </c>
      <c r="I46" s="88">
        <v>14</v>
      </c>
      <c r="J46" s="39">
        <v>20</v>
      </c>
      <c r="K46" s="89" t="s">
        <v>530</v>
      </c>
      <c r="L46" s="86">
        <v>100</v>
      </c>
      <c r="M46" s="85" t="s">
        <v>294</v>
      </c>
      <c r="N46" s="90">
        <v>1</v>
      </c>
      <c r="O46" s="39" t="s">
        <v>295</v>
      </c>
      <c r="P46" s="91">
        <v>43497</v>
      </c>
      <c r="Q46" s="91">
        <v>43830</v>
      </c>
      <c r="R46" s="39" t="s">
        <v>33</v>
      </c>
      <c r="S46" s="90">
        <v>5</v>
      </c>
      <c r="T46" s="92">
        <v>120000000</v>
      </c>
      <c r="U46" s="184">
        <f>T46+T47+T49+T50+T56</f>
        <v>1810000000</v>
      </c>
      <c r="V46" s="93"/>
      <c r="W46" s="231" t="s">
        <v>24</v>
      </c>
      <c r="X46" s="39" t="s">
        <v>25</v>
      </c>
      <c r="Y46" s="189" t="s">
        <v>541</v>
      </c>
      <c r="Z46" s="92">
        <f t="shared" si="0"/>
        <v>120000000</v>
      </c>
    </row>
    <row r="47" spans="1:26" s="175" customFormat="1" ht="218.25" customHeight="1" x14ac:dyDescent="0.25">
      <c r="A47" s="205"/>
      <c r="B47" s="191"/>
      <c r="C47" s="191"/>
      <c r="D47" s="191"/>
      <c r="E47" s="191"/>
      <c r="F47" s="191"/>
      <c r="G47" s="189"/>
      <c r="H47" s="189" t="s">
        <v>237</v>
      </c>
      <c r="I47" s="189">
        <v>15</v>
      </c>
      <c r="J47" s="189">
        <v>20</v>
      </c>
      <c r="K47" s="225" t="s">
        <v>248</v>
      </c>
      <c r="L47" s="81">
        <v>50</v>
      </c>
      <c r="M47" s="78" t="s">
        <v>296</v>
      </c>
      <c r="N47" s="81">
        <v>1</v>
      </c>
      <c r="O47" s="36" t="s">
        <v>298</v>
      </c>
      <c r="P47" s="80">
        <v>43497</v>
      </c>
      <c r="Q47" s="80">
        <v>43830</v>
      </c>
      <c r="R47" s="36" t="s">
        <v>33</v>
      </c>
      <c r="S47" s="189">
        <v>6</v>
      </c>
      <c r="T47" s="193">
        <v>140000000</v>
      </c>
      <c r="U47" s="185"/>
      <c r="V47" s="94"/>
      <c r="W47" s="232"/>
      <c r="X47" s="228" t="s">
        <v>25</v>
      </c>
      <c r="Y47" s="191"/>
      <c r="Z47" s="193">
        <f>+T47</f>
        <v>140000000</v>
      </c>
    </row>
    <row r="48" spans="1:26" s="175" customFormat="1" ht="187.5" customHeight="1" thickBot="1" x14ac:dyDescent="0.3">
      <c r="A48" s="205"/>
      <c r="B48" s="191"/>
      <c r="C48" s="191"/>
      <c r="D48" s="191"/>
      <c r="E48" s="191"/>
      <c r="F48" s="191"/>
      <c r="G48" s="191"/>
      <c r="H48" s="190"/>
      <c r="I48" s="190"/>
      <c r="J48" s="190"/>
      <c r="K48" s="227"/>
      <c r="L48" s="76">
        <v>50</v>
      </c>
      <c r="M48" s="75" t="s">
        <v>297</v>
      </c>
      <c r="N48" s="86">
        <v>1</v>
      </c>
      <c r="O48" s="38" t="s">
        <v>299</v>
      </c>
      <c r="P48" s="77">
        <v>43497</v>
      </c>
      <c r="Q48" s="77">
        <v>43830</v>
      </c>
      <c r="R48" s="38" t="s">
        <v>33</v>
      </c>
      <c r="S48" s="190"/>
      <c r="T48" s="194"/>
      <c r="U48" s="185"/>
      <c r="V48" s="306"/>
      <c r="W48" s="232"/>
      <c r="X48" s="230"/>
      <c r="Y48" s="191"/>
      <c r="Z48" s="194"/>
    </row>
    <row r="49" spans="1:26" s="175" customFormat="1" ht="108.75" customHeight="1" thickBot="1" x14ac:dyDescent="0.3">
      <c r="A49" s="205"/>
      <c r="B49" s="191"/>
      <c r="C49" s="191"/>
      <c r="D49" s="191"/>
      <c r="E49" s="191"/>
      <c r="F49" s="191"/>
      <c r="G49" s="86"/>
      <c r="H49" s="95" t="s">
        <v>62</v>
      </c>
      <c r="I49" s="95">
        <v>16</v>
      </c>
      <c r="J49" s="90">
        <v>20</v>
      </c>
      <c r="K49" s="96" t="s">
        <v>249</v>
      </c>
      <c r="L49" s="86">
        <v>100</v>
      </c>
      <c r="M49" s="39" t="s">
        <v>300</v>
      </c>
      <c r="N49" s="90">
        <v>1</v>
      </c>
      <c r="O49" s="39" t="s">
        <v>301</v>
      </c>
      <c r="P49" s="91">
        <v>43497</v>
      </c>
      <c r="Q49" s="91">
        <v>43830</v>
      </c>
      <c r="R49" s="39" t="s">
        <v>33</v>
      </c>
      <c r="S49" s="86">
        <v>7</v>
      </c>
      <c r="T49" s="92">
        <v>180000000</v>
      </c>
      <c r="U49" s="185"/>
      <c r="V49" s="307"/>
      <c r="W49" s="233"/>
      <c r="X49" s="97" t="s">
        <v>25</v>
      </c>
      <c r="Y49" s="191"/>
      <c r="Z49" s="69">
        <f t="shared" si="0"/>
        <v>180000000</v>
      </c>
    </row>
    <row r="50" spans="1:26" s="175" customFormat="1" ht="69" customHeight="1" x14ac:dyDescent="0.25">
      <c r="A50" s="205"/>
      <c r="B50" s="191"/>
      <c r="C50" s="191"/>
      <c r="D50" s="191"/>
      <c r="E50" s="191"/>
      <c r="F50" s="191"/>
      <c r="G50" s="189"/>
      <c r="H50" s="189"/>
      <c r="I50" s="189">
        <v>17</v>
      </c>
      <c r="J50" s="189">
        <v>20</v>
      </c>
      <c r="K50" s="189" t="s">
        <v>455</v>
      </c>
      <c r="L50" s="79">
        <v>15</v>
      </c>
      <c r="M50" s="98" t="s">
        <v>456</v>
      </c>
      <c r="N50" s="99">
        <v>1</v>
      </c>
      <c r="O50" s="63" t="s">
        <v>558</v>
      </c>
      <c r="P50" s="82">
        <v>43497</v>
      </c>
      <c r="Q50" s="82">
        <v>43830</v>
      </c>
      <c r="R50" s="63" t="s">
        <v>33</v>
      </c>
      <c r="S50" s="99"/>
      <c r="T50" s="198">
        <v>1250000000</v>
      </c>
      <c r="U50" s="185"/>
      <c r="V50" s="187"/>
      <c r="W50" s="189" t="s">
        <v>536</v>
      </c>
      <c r="X50" s="189" t="s">
        <v>25</v>
      </c>
      <c r="Y50" s="191"/>
      <c r="Z50" s="184">
        <f>T50</f>
        <v>1250000000</v>
      </c>
    </row>
    <row r="51" spans="1:26" s="175" customFormat="1" ht="117" customHeight="1" x14ac:dyDescent="0.25">
      <c r="A51" s="205"/>
      <c r="B51" s="191"/>
      <c r="C51" s="191"/>
      <c r="D51" s="191"/>
      <c r="E51" s="191"/>
      <c r="F51" s="191"/>
      <c r="G51" s="191"/>
      <c r="H51" s="191"/>
      <c r="I51" s="191"/>
      <c r="J51" s="191"/>
      <c r="K51" s="191"/>
      <c r="L51" s="74">
        <v>15</v>
      </c>
      <c r="M51" s="37" t="s">
        <v>457</v>
      </c>
      <c r="N51" s="74">
        <v>1</v>
      </c>
      <c r="O51" s="37" t="s">
        <v>559</v>
      </c>
      <c r="P51" s="72">
        <v>43497</v>
      </c>
      <c r="Q51" s="72">
        <v>43830</v>
      </c>
      <c r="R51" s="37" t="s">
        <v>33</v>
      </c>
      <c r="S51" s="99"/>
      <c r="T51" s="199"/>
      <c r="U51" s="185"/>
      <c r="V51" s="192"/>
      <c r="W51" s="191"/>
      <c r="X51" s="191"/>
      <c r="Y51" s="191"/>
      <c r="Z51" s="185"/>
    </row>
    <row r="52" spans="1:26" s="175" customFormat="1" ht="69" customHeight="1" x14ac:dyDescent="0.25">
      <c r="A52" s="205"/>
      <c r="B52" s="191"/>
      <c r="C52" s="191"/>
      <c r="D52" s="191"/>
      <c r="E52" s="191"/>
      <c r="F52" s="191"/>
      <c r="G52" s="191"/>
      <c r="H52" s="191"/>
      <c r="I52" s="191"/>
      <c r="J52" s="191"/>
      <c r="K52" s="191"/>
      <c r="L52" s="74">
        <v>10</v>
      </c>
      <c r="M52" s="37" t="s">
        <v>458</v>
      </c>
      <c r="N52" s="74">
        <v>1</v>
      </c>
      <c r="O52" s="37" t="s">
        <v>560</v>
      </c>
      <c r="P52" s="72">
        <v>43497</v>
      </c>
      <c r="Q52" s="72">
        <v>43830</v>
      </c>
      <c r="R52" s="37" t="s">
        <v>33</v>
      </c>
      <c r="S52" s="99"/>
      <c r="T52" s="199"/>
      <c r="U52" s="185"/>
      <c r="V52" s="192"/>
      <c r="W52" s="191"/>
      <c r="X52" s="191"/>
      <c r="Y52" s="191"/>
      <c r="Z52" s="185"/>
    </row>
    <row r="53" spans="1:26" s="175" customFormat="1" ht="69" customHeight="1" x14ac:dyDescent="0.25">
      <c r="A53" s="205"/>
      <c r="B53" s="191"/>
      <c r="C53" s="191"/>
      <c r="D53" s="191"/>
      <c r="E53" s="191"/>
      <c r="F53" s="191"/>
      <c r="G53" s="191"/>
      <c r="H53" s="191"/>
      <c r="I53" s="191"/>
      <c r="J53" s="191"/>
      <c r="K53" s="191"/>
      <c r="L53" s="74">
        <v>20</v>
      </c>
      <c r="M53" s="37" t="s">
        <v>459</v>
      </c>
      <c r="N53" s="74">
        <v>1</v>
      </c>
      <c r="O53" s="37" t="s">
        <v>561</v>
      </c>
      <c r="P53" s="72">
        <v>43497</v>
      </c>
      <c r="Q53" s="72">
        <v>43830</v>
      </c>
      <c r="R53" s="37" t="s">
        <v>33</v>
      </c>
      <c r="S53" s="99"/>
      <c r="T53" s="199"/>
      <c r="U53" s="185"/>
      <c r="V53" s="192"/>
      <c r="W53" s="191"/>
      <c r="X53" s="191"/>
      <c r="Y53" s="191"/>
      <c r="Z53" s="185"/>
    </row>
    <row r="54" spans="1:26" s="175" customFormat="1" ht="97.5" customHeight="1" x14ac:dyDescent="0.25">
      <c r="A54" s="205"/>
      <c r="B54" s="191"/>
      <c r="C54" s="191"/>
      <c r="D54" s="191"/>
      <c r="E54" s="191"/>
      <c r="F54" s="191"/>
      <c r="G54" s="191"/>
      <c r="H54" s="191"/>
      <c r="I54" s="191"/>
      <c r="J54" s="191"/>
      <c r="K54" s="191"/>
      <c r="L54" s="74">
        <v>20</v>
      </c>
      <c r="M54" s="37" t="s">
        <v>562</v>
      </c>
      <c r="N54" s="74">
        <v>1</v>
      </c>
      <c r="O54" s="37" t="s">
        <v>357</v>
      </c>
      <c r="P54" s="72">
        <v>43497</v>
      </c>
      <c r="Q54" s="72">
        <v>43830</v>
      </c>
      <c r="R54" s="37" t="s">
        <v>33</v>
      </c>
      <c r="S54" s="99"/>
      <c r="T54" s="199"/>
      <c r="U54" s="185"/>
      <c r="V54" s="192"/>
      <c r="W54" s="191"/>
      <c r="X54" s="191"/>
      <c r="Y54" s="191"/>
      <c r="Z54" s="185"/>
    </row>
    <row r="55" spans="1:26" s="175" customFormat="1" ht="77.25" customHeight="1" thickBot="1" x14ac:dyDescent="0.3">
      <c r="A55" s="205"/>
      <c r="B55" s="191"/>
      <c r="C55" s="191"/>
      <c r="D55" s="191"/>
      <c r="E55" s="191"/>
      <c r="F55" s="191"/>
      <c r="G55" s="190"/>
      <c r="H55" s="190"/>
      <c r="I55" s="190"/>
      <c r="J55" s="190"/>
      <c r="K55" s="190"/>
      <c r="L55" s="86">
        <v>20</v>
      </c>
      <c r="M55" s="85" t="s">
        <v>460</v>
      </c>
      <c r="N55" s="86">
        <v>1</v>
      </c>
      <c r="O55" s="38" t="s">
        <v>563</v>
      </c>
      <c r="P55" s="77">
        <v>43497</v>
      </c>
      <c r="Q55" s="77">
        <v>43830</v>
      </c>
      <c r="R55" s="38" t="s">
        <v>33</v>
      </c>
      <c r="S55" s="99"/>
      <c r="T55" s="200"/>
      <c r="U55" s="185"/>
      <c r="V55" s="188"/>
      <c r="W55" s="190"/>
      <c r="X55" s="190"/>
      <c r="Y55" s="191"/>
      <c r="Z55" s="186"/>
    </row>
    <row r="56" spans="1:26" s="175" customFormat="1" ht="62.25" customHeight="1" x14ac:dyDescent="0.25">
      <c r="A56" s="205"/>
      <c r="B56" s="191"/>
      <c r="C56" s="191"/>
      <c r="D56" s="191"/>
      <c r="E56" s="191"/>
      <c r="F56" s="191"/>
      <c r="G56" s="207"/>
      <c r="H56" s="207"/>
      <c r="I56" s="207">
        <v>18</v>
      </c>
      <c r="J56" s="207">
        <v>20</v>
      </c>
      <c r="K56" s="189" t="s">
        <v>63</v>
      </c>
      <c r="L56" s="189">
        <v>100</v>
      </c>
      <c r="M56" s="98" t="s">
        <v>531</v>
      </c>
      <c r="N56" s="99">
        <v>1</v>
      </c>
      <c r="O56" s="63" t="s">
        <v>564</v>
      </c>
      <c r="P56" s="82">
        <v>43497</v>
      </c>
      <c r="Q56" s="82">
        <v>43830</v>
      </c>
      <c r="R56" s="63" t="s">
        <v>33</v>
      </c>
      <c r="S56" s="99"/>
      <c r="T56" s="197">
        <v>120000000</v>
      </c>
      <c r="U56" s="185"/>
      <c r="V56" s="187"/>
      <c r="W56" s="189" t="s">
        <v>24</v>
      </c>
      <c r="X56" s="189" t="s">
        <v>25</v>
      </c>
      <c r="Y56" s="191"/>
      <c r="Z56" s="184">
        <f>T56</f>
        <v>120000000</v>
      </c>
    </row>
    <row r="57" spans="1:26" s="175" customFormat="1" ht="52.5" customHeight="1" x14ac:dyDescent="0.25">
      <c r="A57" s="205"/>
      <c r="B57" s="191"/>
      <c r="C57" s="191"/>
      <c r="D57" s="191"/>
      <c r="E57" s="191"/>
      <c r="F57" s="191"/>
      <c r="G57" s="207"/>
      <c r="H57" s="207"/>
      <c r="I57" s="207"/>
      <c r="J57" s="207"/>
      <c r="K57" s="191"/>
      <c r="L57" s="191"/>
      <c r="M57" s="37" t="s">
        <v>532</v>
      </c>
      <c r="N57" s="74">
        <v>1</v>
      </c>
      <c r="O57" s="37" t="s">
        <v>565</v>
      </c>
      <c r="P57" s="72">
        <v>43497</v>
      </c>
      <c r="Q57" s="72">
        <v>43830</v>
      </c>
      <c r="R57" s="37" t="s">
        <v>33</v>
      </c>
      <c r="S57" s="99"/>
      <c r="T57" s="197"/>
      <c r="U57" s="185"/>
      <c r="V57" s="192"/>
      <c r="W57" s="191"/>
      <c r="X57" s="191"/>
      <c r="Y57" s="191"/>
      <c r="Z57" s="185"/>
    </row>
    <row r="58" spans="1:26" s="175" customFormat="1" ht="52.5" customHeight="1" x14ac:dyDescent="0.25">
      <c r="A58" s="205"/>
      <c r="B58" s="191"/>
      <c r="C58" s="191"/>
      <c r="D58" s="191"/>
      <c r="E58" s="191"/>
      <c r="F58" s="191"/>
      <c r="G58" s="207"/>
      <c r="H58" s="207"/>
      <c r="I58" s="207"/>
      <c r="J58" s="207"/>
      <c r="K58" s="191"/>
      <c r="L58" s="191"/>
      <c r="M58" s="37" t="s">
        <v>533</v>
      </c>
      <c r="N58" s="74">
        <v>1</v>
      </c>
      <c r="O58" s="37" t="s">
        <v>566</v>
      </c>
      <c r="P58" s="72">
        <v>43497</v>
      </c>
      <c r="Q58" s="72">
        <v>43830</v>
      </c>
      <c r="R58" s="37" t="s">
        <v>33</v>
      </c>
      <c r="S58" s="99"/>
      <c r="T58" s="197"/>
      <c r="U58" s="185"/>
      <c r="V58" s="192"/>
      <c r="W58" s="191"/>
      <c r="X58" s="191"/>
      <c r="Y58" s="191"/>
      <c r="Z58" s="185"/>
    </row>
    <row r="59" spans="1:26" s="175" customFormat="1" ht="50.25" customHeight="1" thickBot="1" x14ac:dyDescent="0.3">
      <c r="A59" s="205"/>
      <c r="B59" s="190"/>
      <c r="C59" s="190"/>
      <c r="D59" s="190"/>
      <c r="E59" s="190"/>
      <c r="F59" s="190"/>
      <c r="G59" s="208"/>
      <c r="H59" s="208"/>
      <c r="I59" s="208"/>
      <c r="J59" s="208"/>
      <c r="K59" s="190"/>
      <c r="L59" s="190"/>
      <c r="M59" s="98" t="s">
        <v>534</v>
      </c>
      <c r="N59" s="99">
        <v>1</v>
      </c>
      <c r="O59" s="38" t="s">
        <v>567</v>
      </c>
      <c r="P59" s="77">
        <v>43497</v>
      </c>
      <c r="Q59" s="77">
        <v>43830</v>
      </c>
      <c r="R59" s="38" t="s">
        <v>33</v>
      </c>
      <c r="S59" s="99"/>
      <c r="T59" s="194"/>
      <c r="U59" s="186"/>
      <c r="V59" s="188"/>
      <c r="W59" s="190"/>
      <c r="X59" s="190"/>
      <c r="Y59" s="190"/>
      <c r="Z59" s="186"/>
    </row>
    <row r="60" spans="1:26" s="175" customFormat="1" ht="73.5" customHeight="1" x14ac:dyDescent="0.25">
      <c r="A60" s="205"/>
      <c r="B60" s="191">
        <v>11</v>
      </c>
      <c r="C60" s="228" t="s">
        <v>65</v>
      </c>
      <c r="D60" s="189" t="s">
        <v>66</v>
      </c>
      <c r="E60" s="189">
        <v>100</v>
      </c>
      <c r="F60" s="228" t="s">
        <v>67</v>
      </c>
      <c r="G60" s="189"/>
      <c r="H60" s="189" t="s">
        <v>68</v>
      </c>
      <c r="I60" s="189">
        <v>19</v>
      </c>
      <c r="J60" s="189">
        <v>100</v>
      </c>
      <c r="K60" s="225" t="s">
        <v>69</v>
      </c>
      <c r="L60" s="71">
        <v>25</v>
      </c>
      <c r="M60" s="78" t="s">
        <v>462</v>
      </c>
      <c r="N60" s="81">
        <v>1</v>
      </c>
      <c r="O60" s="63" t="s">
        <v>568</v>
      </c>
      <c r="P60" s="82">
        <v>43497</v>
      </c>
      <c r="Q60" s="82">
        <v>43830</v>
      </c>
      <c r="R60" s="63" t="s">
        <v>33</v>
      </c>
      <c r="S60" s="189">
        <v>8</v>
      </c>
      <c r="T60" s="193">
        <v>450298207</v>
      </c>
      <c r="U60" s="193">
        <f>T60</f>
        <v>450298207</v>
      </c>
      <c r="V60" s="228"/>
      <c r="W60" s="228" t="s">
        <v>24</v>
      </c>
      <c r="X60" s="228" t="s">
        <v>25</v>
      </c>
      <c r="Y60" s="228" t="s">
        <v>542</v>
      </c>
      <c r="Z60" s="193">
        <f t="shared" si="0"/>
        <v>450298207</v>
      </c>
    </row>
    <row r="61" spans="1:26" s="175" customFormat="1" ht="73.5" customHeight="1" x14ac:dyDescent="0.25">
      <c r="A61" s="205"/>
      <c r="B61" s="191"/>
      <c r="C61" s="229"/>
      <c r="D61" s="191"/>
      <c r="E61" s="191"/>
      <c r="F61" s="229"/>
      <c r="G61" s="191"/>
      <c r="H61" s="191"/>
      <c r="I61" s="191"/>
      <c r="J61" s="191"/>
      <c r="K61" s="226"/>
      <c r="L61" s="71">
        <v>25</v>
      </c>
      <c r="M61" s="37" t="s">
        <v>461</v>
      </c>
      <c r="N61" s="74">
        <v>1</v>
      </c>
      <c r="O61" s="37" t="s">
        <v>323</v>
      </c>
      <c r="P61" s="72">
        <v>43497</v>
      </c>
      <c r="Q61" s="72">
        <v>43830</v>
      </c>
      <c r="R61" s="37" t="s">
        <v>33</v>
      </c>
      <c r="S61" s="191"/>
      <c r="T61" s="197"/>
      <c r="U61" s="197"/>
      <c r="V61" s="229"/>
      <c r="W61" s="229"/>
      <c r="X61" s="229"/>
      <c r="Y61" s="229"/>
      <c r="Z61" s="197"/>
    </row>
    <row r="62" spans="1:26" s="175" customFormat="1" ht="73.5" customHeight="1" x14ac:dyDescent="0.25">
      <c r="A62" s="205"/>
      <c r="B62" s="191"/>
      <c r="C62" s="229"/>
      <c r="D62" s="191"/>
      <c r="E62" s="191"/>
      <c r="F62" s="229"/>
      <c r="G62" s="191"/>
      <c r="H62" s="191"/>
      <c r="I62" s="191"/>
      <c r="J62" s="191"/>
      <c r="K62" s="226"/>
      <c r="L62" s="71">
        <v>25</v>
      </c>
      <c r="M62" s="70" t="s">
        <v>302</v>
      </c>
      <c r="N62" s="71">
        <v>1</v>
      </c>
      <c r="O62" s="63" t="s">
        <v>304</v>
      </c>
      <c r="P62" s="72">
        <v>43497</v>
      </c>
      <c r="Q62" s="72">
        <v>43830</v>
      </c>
      <c r="R62" s="37" t="s">
        <v>33</v>
      </c>
      <c r="S62" s="191"/>
      <c r="T62" s="197"/>
      <c r="U62" s="197"/>
      <c r="V62" s="229"/>
      <c r="W62" s="229"/>
      <c r="X62" s="229"/>
      <c r="Y62" s="229"/>
      <c r="Z62" s="197"/>
    </row>
    <row r="63" spans="1:26" s="175" customFormat="1" ht="73.5" customHeight="1" thickBot="1" x14ac:dyDescent="0.3">
      <c r="A63" s="205"/>
      <c r="B63" s="190"/>
      <c r="C63" s="230"/>
      <c r="D63" s="190"/>
      <c r="E63" s="190"/>
      <c r="F63" s="230"/>
      <c r="G63" s="190"/>
      <c r="H63" s="190"/>
      <c r="I63" s="190"/>
      <c r="J63" s="190"/>
      <c r="K63" s="227"/>
      <c r="L63" s="76">
        <v>25</v>
      </c>
      <c r="M63" s="75" t="s">
        <v>303</v>
      </c>
      <c r="N63" s="76">
        <v>1</v>
      </c>
      <c r="O63" s="38" t="s">
        <v>305</v>
      </c>
      <c r="P63" s="77">
        <v>43497</v>
      </c>
      <c r="Q63" s="77">
        <v>43830</v>
      </c>
      <c r="R63" s="38" t="s">
        <v>33</v>
      </c>
      <c r="S63" s="190"/>
      <c r="T63" s="194"/>
      <c r="U63" s="194"/>
      <c r="V63" s="230"/>
      <c r="W63" s="230"/>
      <c r="X63" s="230"/>
      <c r="Y63" s="230"/>
      <c r="Z63" s="194"/>
    </row>
    <row r="64" spans="1:26" s="175" customFormat="1" ht="128.25" customHeight="1" x14ac:dyDescent="0.25">
      <c r="A64" s="205"/>
      <c r="B64" s="189">
        <v>3</v>
      </c>
      <c r="C64" s="228" t="s">
        <v>71</v>
      </c>
      <c r="D64" s="189" t="s">
        <v>72</v>
      </c>
      <c r="E64" s="189">
        <v>100</v>
      </c>
      <c r="F64" s="228" t="s">
        <v>73</v>
      </c>
      <c r="G64" s="189"/>
      <c r="H64" s="189" t="s">
        <v>74</v>
      </c>
      <c r="I64" s="189">
        <v>20</v>
      </c>
      <c r="J64" s="189">
        <v>100</v>
      </c>
      <c r="K64" s="225" t="s">
        <v>75</v>
      </c>
      <c r="L64" s="71">
        <v>30</v>
      </c>
      <c r="M64" s="78" t="s">
        <v>308</v>
      </c>
      <c r="N64" s="81">
        <v>1</v>
      </c>
      <c r="O64" s="63" t="s">
        <v>309</v>
      </c>
      <c r="P64" s="82">
        <v>43497</v>
      </c>
      <c r="Q64" s="82">
        <v>43830</v>
      </c>
      <c r="R64" s="63" t="s">
        <v>33</v>
      </c>
      <c r="S64" s="189">
        <v>9</v>
      </c>
      <c r="T64" s="193">
        <v>300000000</v>
      </c>
      <c r="U64" s="193">
        <v>300000000</v>
      </c>
      <c r="V64" s="228"/>
      <c r="W64" s="228" t="s">
        <v>24</v>
      </c>
      <c r="X64" s="228" t="s">
        <v>25</v>
      </c>
      <c r="Y64" s="228" t="s">
        <v>77</v>
      </c>
      <c r="Z64" s="193">
        <f t="shared" si="0"/>
        <v>300000000</v>
      </c>
    </row>
    <row r="65" spans="1:110" s="175" customFormat="1" ht="49.5" customHeight="1" x14ac:dyDescent="0.25">
      <c r="A65" s="205"/>
      <c r="B65" s="191"/>
      <c r="C65" s="229"/>
      <c r="D65" s="191"/>
      <c r="E65" s="191"/>
      <c r="F65" s="229"/>
      <c r="G65" s="191"/>
      <c r="H65" s="191"/>
      <c r="I65" s="191"/>
      <c r="J65" s="191"/>
      <c r="K65" s="226"/>
      <c r="L65" s="74">
        <v>30</v>
      </c>
      <c r="M65" s="83" t="s">
        <v>307</v>
      </c>
      <c r="N65" s="84">
        <v>1</v>
      </c>
      <c r="O65" s="37" t="s">
        <v>268</v>
      </c>
      <c r="P65" s="72">
        <v>43497</v>
      </c>
      <c r="Q65" s="72">
        <v>43830</v>
      </c>
      <c r="R65" s="37" t="s">
        <v>33</v>
      </c>
      <c r="S65" s="191"/>
      <c r="T65" s="197"/>
      <c r="U65" s="197"/>
      <c r="V65" s="229"/>
      <c r="W65" s="229"/>
      <c r="X65" s="229"/>
      <c r="Y65" s="229"/>
      <c r="Z65" s="197"/>
    </row>
    <row r="66" spans="1:110" s="175" customFormat="1" ht="51.75" customHeight="1" thickBot="1" x14ac:dyDescent="0.3">
      <c r="A66" s="205"/>
      <c r="B66" s="190"/>
      <c r="C66" s="230"/>
      <c r="D66" s="190"/>
      <c r="E66" s="190"/>
      <c r="F66" s="230"/>
      <c r="G66" s="190"/>
      <c r="H66" s="190"/>
      <c r="I66" s="190"/>
      <c r="J66" s="190"/>
      <c r="K66" s="227"/>
      <c r="L66" s="76">
        <v>40</v>
      </c>
      <c r="M66" s="75" t="s">
        <v>306</v>
      </c>
      <c r="N66" s="76">
        <v>1</v>
      </c>
      <c r="O66" s="38" t="s">
        <v>310</v>
      </c>
      <c r="P66" s="77">
        <v>43497</v>
      </c>
      <c r="Q66" s="77">
        <v>43830</v>
      </c>
      <c r="R66" s="38" t="s">
        <v>33</v>
      </c>
      <c r="S66" s="190"/>
      <c r="T66" s="194"/>
      <c r="U66" s="194"/>
      <c r="V66" s="230"/>
      <c r="W66" s="230"/>
      <c r="X66" s="230"/>
      <c r="Y66" s="230"/>
      <c r="Z66" s="194"/>
    </row>
    <row r="67" spans="1:110" s="175" customFormat="1" ht="94.5" customHeight="1" x14ac:dyDescent="0.25">
      <c r="A67" s="205"/>
      <c r="B67" s="189">
        <v>7</v>
      </c>
      <c r="C67" s="228" t="s">
        <v>78</v>
      </c>
      <c r="D67" s="189" t="s">
        <v>79</v>
      </c>
      <c r="E67" s="189">
        <v>60</v>
      </c>
      <c r="F67" s="221" t="s">
        <v>80</v>
      </c>
      <c r="G67" s="189"/>
      <c r="H67" s="189" t="s">
        <v>464</v>
      </c>
      <c r="I67" s="189">
        <v>21</v>
      </c>
      <c r="J67" s="191">
        <v>60</v>
      </c>
      <c r="K67" s="189" t="s">
        <v>463</v>
      </c>
      <c r="L67" s="71">
        <v>10</v>
      </c>
      <c r="M67" s="78" t="s">
        <v>465</v>
      </c>
      <c r="N67" s="71">
        <v>1</v>
      </c>
      <c r="O67" s="63" t="s">
        <v>569</v>
      </c>
      <c r="P67" s="82">
        <v>43497</v>
      </c>
      <c r="Q67" s="82">
        <v>43830</v>
      </c>
      <c r="R67" s="63" t="s">
        <v>33</v>
      </c>
      <c r="S67" s="325"/>
      <c r="T67" s="193">
        <v>180000000</v>
      </c>
      <c r="U67" s="184">
        <f>T67</f>
        <v>180000000</v>
      </c>
      <c r="V67" s="187"/>
      <c r="W67" s="189" t="s">
        <v>24</v>
      </c>
      <c r="X67" s="187" t="s">
        <v>25</v>
      </c>
      <c r="Y67" s="187" t="s">
        <v>543</v>
      </c>
      <c r="Z67" s="184">
        <f>U67</f>
        <v>180000000</v>
      </c>
    </row>
    <row r="68" spans="1:110" s="175" customFormat="1" ht="112.5" customHeight="1" x14ac:dyDescent="0.25">
      <c r="A68" s="205"/>
      <c r="B68" s="191"/>
      <c r="C68" s="229"/>
      <c r="D68" s="191"/>
      <c r="E68" s="191"/>
      <c r="F68" s="191"/>
      <c r="G68" s="191"/>
      <c r="H68" s="191"/>
      <c r="I68" s="191"/>
      <c r="J68" s="191"/>
      <c r="K68" s="191"/>
      <c r="L68" s="74">
        <v>10</v>
      </c>
      <c r="M68" s="73" t="s">
        <v>466</v>
      </c>
      <c r="N68" s="74">
        <v>1</v>
      </c>
      <c r="O68" s="37" t="s">
        <v>570</v>
      </c>
      <c r="P68" s="72">
        <v>43497</v>
      </c>
      <c r="Q68" s="72">
        <v>43830</v>
      </c>
      <c r="R68" s="37" t="s">
        <v>33</v>
      </c>
      <c r="S68" s="321"/>
      <c r="T68" s="197"/>
      <c r="U68" s="185"/>
      <c r="V68" s="192"/>
      <c r="W68" s="191"/>
      <c r="X68" s="192"/>
      <c r="Y68" s="192"/>
      <c r="Z68" s="185"/>
    </row>
    <row r="69" spans="1:110" s="175" customFormat="1" ht="53.25" customHeight="1" x14ac:dyDescent="0.25">
      <c r="A69" s="205"/>
      <c r="B69" s="191"/>
      <c r="C69" s="229"/>
      <c r="D69" s="191"/>
      <c r="E69" s="191"/>
      <c r="F69" s="191"/>
      <c r="G69" s="191"/>
      <c r="H69" s="191"/>
      <c r="I69" s="191"/>
      <c r="J69" s="191"/>
      <c r="K69" s="191"/>
      <c r="L69" s="74">
        <v>20</v>
      </c>
      <c r="M69" s="73" t="s">
        <v>467</v>
      </c>
      <c r="N69" s="74">
        <v>1</v>
      </c>
      <c r="O69" s="37" t="s">
        <v>571</v>
      </c>
      <c r="P69" s="72">
        <v>43497</v>
      </c>
      <c r="Q69" s="72">
        <v>43830</v>
      </c>
      <c r="R69" s="37" t="s">
        <v>33</v>
      </c>
      <c r="S69" s="321"/>
      <c r="T69" s="197"/>
      <c r="U69" s="185"/>
      <c r="V69" s="192"/>
      <c r="W69" s="191"/>
      <c r="X69" s="192"/>
      <c r="Y69" s="192"/>
      <c r="Z69" s="185"/>
    </row>
    <row r="70" spans="1:110" s="175" customFormat="1" ht="69" customHeight="1" x14ac:dyDescent="0.25">
      <c r="A70" s="205"/>
      <c r="B70" s="191"/>
      <c r="C70" s="229"/>
      <c r="D70" s="191"/>
      <c r="E70" s="191"/>
      <c r="F70" s="191"/>
      <c r="G70" s="191"/>
      <c r="H70" s="191"/>
      <c r="I70" s="191"/>
      <c r="J70" s="191"/>
      <c r="K70" s="191"/>
      <c r="L70" s="74">
        <v>10</v>
      </c>
      <c r="M70" s="73" t="s">
        <v>468</v>
      </c>
      <c r="N70" s="74">
        <v>1</v>
      </c>
      <c r="O70" s="37" t="s">
        <v>572</v>
      </c>
      <c r="P70" s="72">
        <v>43497</v>
      </c>
      <c r="Q70" s="72">
        <v>43830</v>
      </c>
      <c r="R70" s="37" t="s">
        <v>33</v>
      </c>
      <c r="S70" s="321"/>
      <c r="T70" s="197"/>
      <c r="U70" s="185"/>
      <c r="V70" s="192"/>
      <c r="W70" s="191"/>
      <c r="X70" s="192"/>
      <c r="Y70" s="192"/>
      <c r="Z70" s="185"/>
    </row>
    <row r="71" spans="1:110" s="175" customFormat="1" ht="84.75" customHeight="1" x14ac:dyDescent="0.25">
      <c r="A71" s="205"/>
      <c r="B71" s="191"/>
      <c r="C71" s="229"/>
      <c r="D71" s="191"/>
      <c r="E71" s="191"/>
      <c r="F71" s="191"/>
      <c r="G71" s="191"/>
      <c r="H71" s="191"/>
      <c r="I71" s="191"/>
      <c r="J71" s="191"/>
      <c r="K71" s="191"/>
      <c r="L71" s="74">
        <v>20</v>
      </c>
      <c r="M71" s="73" t="s">
        <v>469</v>
      </c>
      <c r="N71" s="74">
        <v>1</v>
      </c>
      <c r="O71" s="37" t="s">
        <v>573</v>
      </c>
      <c r="P71" s="72">
        <v>43497</v>
      </c>
      <c r="Q71" s="72">
        <v>43830</v>
      </c>
      <c r="R71" s="37" t="s">
        <v>33</v>
      </c>
      <c r="S71" s="321"/>
      <c r="T71" s="197"/>
      <c r="U71" s="185"/>
      <c r="V71" s="192"/>
      <c r="W71" s="191"/>
      <c r="X71" s="192"/>
      <c r="Y71" s="192"/>
      <c r="Z71" s="185"/>
    </row>
    <row r="72" spans="1:110" s="175" customFormat="1" ht="69.75" customHeight="1" x14ac:dyDescent="0.25">
      <c r="A72" s="205"/>
      <c r="B72" s="191"/>
      <c r="C72" s="229"/>
      <c r="D72" s="191"/>
      <c r="E72" s="191"/>
      <c r="F72" s="191"/>
      <c r="G72" s="191"/>
      <c r="H72" s="191"/>
      <c r="I72" s="191"/>
      <c r="J72" s="191"/>
      <c r="K72" s="191"/>
      <c r="L72" s="74">
        <v>10</v>
      </c>
      <c r="M72" s="73" t="s">
        <v>470</v>
      </c>
      <c r="N72" s="74">
        <v>1</v>
      </c>
      <c r="O72" s="37" t="s">
        <v>312</v>
      </c>
      <c r="P72" s="72">
        <v>43497</v>
      </c>
      <c r="Q72" s="72">
        <v>43830</v>
      </c>
      <c r="R72" s="37" t="s">
        <v>33</v>
      </c>
      <c r="S72" s="321"/>
      <c r="T72" s="197"/>
      <c r="U72" s="185"/>
      <c r="V72" s="192"/>
      <c r="W72" s="191"/>
      <c r="X72" s="192"/>
      <c r="Y72" s="192"/>
      <c r="Z72" s="185"/>
    </row>
    <row r="73" spans="1:110" s="175" customFormat="1" ht="74.25" customHeight="1" thickBot="1" x14ac:dyDescent="0.3">
      <c r="A73" s="205"/>
      <c r="B73" s="191"/>
      <c r="C73" s="229"/>
      <c r="D73" s="191"/>
      <c r="E73" s="190"/>
      <c r="F73" s="190"/>
      <c r="G73" s="190"/>
      <c r="H73" s="190"/>
      <c r="I73" s="190"/>
      <c r="J73" s="190"/>
      <c r="K73" s="190"/>
      <c r="L73" s="76">
        <v>20</v>
      </c>
      <c r="M73" s="75" t="s">
        <v>471</v>
      </c>
      <c r="N73" s="76">
        <v>1</v>
      </c>
      <c r="O73" s="38" t="s">
        <v>574</v>
      </c>
      <c r="P73" s="77">
        <v>43497</v>
      </c>
      <c r="Q73" s="77">
        <v>43830</v>
      </c>
      <c r="R73" s="38" t="s">
        <v>33</v>
      </c>
      <c r="S73" s="321"/>
      <c r="T73" s="194"/>
      <c r="U73" s="186"/>
      <c r="V73" s="188"/>
      <c r="W73" s="190"/>
      <c r="X73" s="188"/>
      <c r="Y73" s="188"/>
      <c r="Z73" s="186"/>
    </row>
    <row r="74" spans="1:110" s="175" customFormat="1" ht="59.25" customHeight="1" x14ac:dyDescent="0.25">
      <c r="A74" s="205"/>
      <c r="B74" s="191"/>
      <c r="C74" s="229"/>
      <c r="D74" s="191"/>
      <c r="E74" s="191">
        <v>40</v>
      </c>
      <c r="F74" s="189" t="s">
        <v>472</v>
      </c>
      <c r="G74" s="189"/>
      <c r="H74" s="189" t="s">
        <v>473</v>
      </c>
      <c r="I74" s="189">
        <v>22</v>
      </c>
      <c r="J74" s="189">
        <v>40</v>
      </c>
      <c r="K74" s="189" t="s">
        <v>250</v>
      </c>
      <c r="L74" s="71">
        <v>20</v>
      </c>
      <c r="M74" s="70" t="s">
        <v>474</v>
      </c>
      <c r="N74" s="71">
        <v>1</v>
      </c>
      <c r="O74" s="63" t="s">
        <v>267</v>
      </c>
      <c r="P74" s="82">
        <v>43497</v>
      </c>
      <c r="Q74" s="82">
        <v>43830</v>
      </c>
      <c r="R74" s="63" t="s">
        <v>33</v>
      </c>
      <c r="S74" s="321"/>
      <c r="T74" s="193">
        <v>100000000</v>
      </c>
      <c r="U74" s="184">
        <f>T74</f>
        <v>100000000</v>
      </c>
      <c r="V74" s="192"/>
      <c r="W74" s="191" t="s">
        <v>24</v>
      </c>
      <c r="X74" s="192" t="s">
        <v>25</v>
      </c>
      <c r="Y74" s="192" t="s">
        <v>544</v>
      </c>
      <c r="Z74" s="184">
        <f>U74</f>
        <v>100000000</v>
      </c>
    </row>
    <row r="75" spans="1:110" s="175" customFormat="1" ht="59.25" customHeight="1" x14ac:dyDescent="0.25">
      <c r="A75" s="205"/>
      <c r="B75" s="191"/>
      <c r="C75" s="229"/>
      <c r="D75" s="191"/>
      <c r="E75" s="191"/>
      <c r="F75" s="191"/>
      <c r="G75" s="191"/>
      <c r="H75" s="191"/>
      <c r="I75" s="191"/>
      <c r="J75" s="191"/>
      <c r="K75" s="191"/>
      <c r="L75" s="74">
        <v>20</v>
      </c>
      <c r="M75" s="73" t="s">
        <v>475</v>
      </c>
      <c r="N75" s="74">
        <v>1</v>
      </c>
      <c r="O75" s="63" t="s">
        <v>267</v>
      </c>
      <c r="P75" s="72">
        <v>43497</v>
      </c>
      <c r="Q75" s="72">
        <v>43830</v>
      </c>
      <c r="R75" s="37" t="s">
        <v>33</v>
      </c>
      <c r="S75" s="321"/>
      <c r="T75" s="197"/>
      <c r="U75" s="185"/>
      <c r="V75" s="192"/>
      <c r="W75" s="191"/>
      <c r="X75" s="192"/>
      <c r="Y75" s="192"/>
      <c r="Z75" s="185"/>
    </row>
    <row r="76" spans="1:110" s="175" customFormat="1" ht="59.25" customHeight="1" x14ac:dyDescent="0.25">
      <c r="A76" s="205"/>
      <c r="B76" s="191"/>
      <c r="C76" s="229"/>
      <c r="D76" s="191"/>
      <c r="E76" s="191"/>
      <c r="F76" s="191"/>
      <c r="G76" s="191"/>
      <c r="H76" s="191"/>
      <c r="I76" s="191"/>
      <c r="J76" s="191"/>
      <c r="K76" s="191"/>
      <c r="L76" s="74">
        <v>20</v>
      </c>
      <c r="M76" s="73" t="s">
        <v>476</v>
      </c>
      <c r="N76" s="74">
        <v>1</v>
      </c>
      <c r="O76" s="37" t="s">
        <v>313</v>
      </c>
      <c r="P76" s="72">
        <v>43497</v>
      </c>
      <c r="Q76" s="72">
        <v>43830</v>
      </c>
      <c r="R76" s="37" t="s">
        <v>33</v>
      </c>
      <c r="S76" s="321"/>
      <c r="T76" s="197"/>
      <c r="U76" s="185"/>
      <c r="V76" s="192"/>
      <c r="W76" s="191"/>
      <c r="X76" s="192"/>
      <c r="Y76" s="192"/>
      <c r="Z76" s="185"/>
    </row>
    <row r="77" spans="1:110" s="175" customFormat="1" ht="66" customHeight="1" x14ac:dyDescent="0.25">
      <c r="A77" s="205"/>
      <c r="B77" s="191"/>
      <c r="C77" s="229"/>
      <c r="D77" s="191"/>
      <c r="E77" s="191"/>
      <c r="F77" s="191"/>
      <c r="G77" s="191"/>
      <c r="H77" s="191"/>
      <c r="I77" s="191"/>
      <c r="J77" s="191"/>
      <c r="K77" s="191"/>
      <c r="L77" s="74">
        <v>20</v>
      </c>
      <c r="M77" s="61" t="s">
        <v>477</v>
      </c>
      <c r="N77" s="74">
        <v>1</v>
      </c>
      <c r="O77" s="37" t="s">
        <v>314</v>
      </c>
      <c r="P77" s="72">
        <v>43497</v>
      </c>
      <c r="Q77" s="72">
        <v>43830</v>
      </c>
      <c r="R77" s="37" t="s">
        <v>33</v>
      </c>
      <c r="S77" s="321"/>
      <c r="T77" s="197"/>
      <c r="U77" s="185"/>
      <c r="V77" s="192"/>
      <c r="W77" s="191"/>
      <c r="X77" s="192"/>
      <c r="Y77" s="192"/>
      <c r="Z77" s="185"/>
    </row>
    <row r="78" spans="1:110" s="175" customFormat="1" ht="70.5" customHeight="1" thickBot="1" x14ac:dyDescent="0.3">
      <c r="A78" s="205"/>
      <c r="B78" s="190"/>
      <c r="C78" s="230"/>
      <c r="D78" s="190"/>
      <c r="E78" s="190"/>
      <c r="F78" s="190"/>
      <c r="G78" s="190"/>
      <c r="H78" s="190"/>
      <c r="I78" s="190"/>
      <c r="J78" s="190"/>
      <c r="K78" s="190"/>
      <c r="L78" s="76">
        <v>20</v>
      </c>
      <c r="M78" s="75" t="s">
        <v>478</v>
      </c>
      <c r="N78" s="76">
        <v>1</v>
      </c>
      <c r="O78" s="38" t="s">
        <v>549</v>
      </c>
      <c r="P78" s="77">
        <v>43497</v>
      </c>
      <c r="Q78" s="77">
        <v>43830</v>
      </c>
      <c r="R78" s="38" t="s">
        <v>33</v>
      </c>
      <c r="S78" s="323"/>
      <c r="T78" s="194"/>
      <c r="U78" s="186"/>
      <c r="V78" s="188"/>
      <c r="W78" s="190"/>
      <c r="X78" s="188"/>
      <c r="Y78" s="188"/>
      <c r="Z78" s="186"/>
    </row>
    <row r="79" spans="1:110" s="177" customFormat="1" ht="188.25" customHeight="1" x14ac:dyDescent="0.25">
      <c r="A79" s="205"/>
      <c r="B79" s="191">
        <v>5</v>
      </c>
      <c r="C79" s="228" t="s">
        <v>81</v>
      </c>
      <c r="D79" s="189" t="s">
        <v>82</v>
      </c>
      <c r="E79" s="189">
        <v>100</v>
      </c>
      <c r="F79" s="228" t="s">
        <v>479</v>
      </c>
      <c r="G79" s="189"/>
      <c r="H79" s="189" t="s">
        <v>84</v>
      </c>
      <c r="I79" s="189">
        <v>23</v>
      </c>
      <c r="J79" s="189">
        <v>100</v>
      </c>
      <c r="K79" s="225" t="s">
        <v>85</v>
      </c>
      <c r="L79" s="71">
        <v>25</v>
      </c>
      <c r="M79" s="78" t="s">
        <v>482</v>
      </c>
      <c r="N79" s="81">
        <v>1</v>
      </c>
      <c r="O79" s="63" t="s">
        <v>316</v>
      </c>
      <c r="P79" s="82">
        <v>43497</v>
      </c>
      <c r="Q79" s="82">
        <v>43830</v>
      </c>
      <c r="R79" s="63" t="s">
        <v>33</v>
      </c>
      <c r="S79" s="81">
        <v>10</v>
      </c>
      <c r="T79" s="252">
        <v>230000000</v>
      </c>
      <c r="U79" s="355">
        <f>T79</f>
        <v>230000000</v>
      </c>
      <c r="V79" s="352"/>
      <c r="W79" s="352" t="s">
        <v>244</v>
      </c>
      <c r="X79" s="352" t="s">
        <v>25</v>
      </c>
      <c r="Y79" s="352" t="s">
        <v>87</v>
      </c>
      <c r="Z79" s="252">
        <f t="shared" si="0"/>
        <v>230000000</v>
      </c>
      <c r="AA79" s="176"/>
      <c r="AB79" s="176"/>
      <c r="AC79" s="176"/>
      <c r="AD79" s="176"/>
      <c r="AE79" s="176"/>
      <c r="AF79" s="176"/>
      <c r="AG79" s="176"/>
      <c r="AH79" s="176"/>
      <c r="AI79" s="176"/>
      <c r="AJ79" s="176"/>
      <c r="AK79" s="176"/>
      <c r="AL79" s="176"/>
      <c r="AM79" s="176"/>
      <c r="AN79" s="176"/>
      <c r="AO79" s="176"/>
      <c r="AP79" s="176"/>
      <c r="AQ79" s="176"/>
      <c r="AR79" s="176"/>
      <c r="AS79" s="176"/>
      <c r="AT79" s="176"/>
      <c r="AU79" s="176"/>
      <c r="AV79" s="176"/>
      <c r="AW79" s="176"/>
      <c r="AX79" s="176"/>
      <c r="AY79" s="176"/>
      <c r="AZ79" s="176"/>
      <c r="BA79" s="176"/>
      <c r="BB79" s="176"/>
      <c r="BC79" s="176"/>
      <c r="BD79" s="176"/>
      <c r="BE79" s="176"/>
      <c r="BF79" s="176"/>
      <c r="BG79" s="176"/>
      <c r="BH79" s="176"/>
      <c r="BI79" s="176"/>
      <c r="BJ79" s="176"/>
      <c r="BK79" s="176"/>
      <c r="BL79" s="176"/>
      <c r="BM79" s="176"/>
      <c r="BN79" s="176"/>
      <c r="BO79" s="176"/>
      <c r="BP79" s="176"/>
      <c r="BQ79" s="176"/>
      <c r="BR79" s="176"/>
      <c r="BS79" s="176"/>
      <c r="BT79" s="176"/>
      <c r="BU79" s="176"/>
      <c r="BV79" s="176"/>
      <c r="BW79" s="176"/>
      <c r="BX79" s="176"/>
      <c r="BY79" s="176"/>
      <c r="BZ79" s="176"/>
      <c r="CA79" s="176"/>
      <c r="CB79" s="176"/>
      <c r="CC79" s="176"/>
      <c r="CD79" s="176"/>
      <c r="CE79" s="176"/>
      <c r="CF79" s="176"/>
      <c r="CG79" s="176"/>
      <c r="CH79" s="176"/>
      <c r="CI79" s="176"/>
      <c r="CJ79" s="176"/>
      <c r="CK79" s="176"/>
      <c r="CL79" s="176"/>
      <c r="CM79" s="176"/>
      <c r="CN79" s="176"/>
      <c r="CO79" s="176"/>
      <c r="CP79" s="176"/>
      <c r="CQ79" s="176"/>
      <c r="CR79" s="176"/>
      <c r="CS79" s="176"/>
      <c r="CT79" s="176"/>
      <c r="CU79" s="176"/>
      <c r="CV79" s="176"/>
      <c r="CW79" s="176"/>
      <c r="CX79" s="176"/>
      <c r="CY79" s="176"/>
      <c r="CZ79" s="176"/>
      <c r="DA79" s="176"/>
      <c r="DB79" s="176"/>
      <c r="DC79" s="176"/>
      <c r="DD79" s="176"/>
      <c r="DE79" s="176"/>
      <c r="DF79" s="176"/>
    </row>
    <row r="80" spans="1:110" s="177" customFormat="1" ht="161.25" customHeight="1" x14ac:dyDescent="0.25">
      <c r="A80" s="205"/>
      <c r="B80" s="191"/>
      <c r="C80" s="229"/>
      <c r="D80" s="191"/>
      <c r="E80" s="191"/>
      <c r="F80" s="229"/>
      <c r="G80" s="191"/>
      <c r="H80" s="191"/>
      <c r="I80" s="191"/>
      <c r="J80" s="191"/>
      <c r="K80" s="226"/>
      <c r="L80" s="74">
        <v>25</v>
      </c>
      <c r="M80" s="73" t="s">
        <v>315</v>
      </c>
      <c r="N80" s="74">
        <v>1</v>
      </c>
      <c r="O80" s="37" t="s">
        <v>317</v>
      </c>
      <c r="P80" s="72">
        <v>43497</v>
      </c>
      <c r="Q80" s="72">
        <v>43830</v>
      </c>
      <c r="R80" s="37" t="s">
        <v>33</v>
      </c>
      <c r="S80" s="74"/>
      <c r="T80" s="253"/>
      <c r="U80" s="356"/>
      <c r="V80" s="353"/>
      <c r="W80" s="353"/>
      <c r="X80" s="353"/>
      <c r="Y80" s="353"/>
      <c r="Z80" s="253"/>
      <c r="AA80" s="176"/>
      <c r="AB80" s="176"/>
      <c r="AC80" s="176"/>
      <c r="AD80" s="176"/>
      <c r="AE80" s="176"/>
      <c r="AF80" s="176"/>
      <c r="AG80" s="176"/>
      <c r="AH80" s="176"/>
      <c r="AI80" s="176"/>
      <c r="AJ80" s="176"/>
      <c r="AK80" s="176"/>
      <c r="AL80" s="176"/>
      <c r="AM80" s="176"/>
      <c r="AN80" s="176"/>
      <c r="AO80" s="176"/>
      <c r="AP80" s="176"/>
      <c r="AQ80" s="176"/>
      <c r="AR80" s="176"/>
      <c r="AS80" s="176"/>
      <c r="AT80" s="176"/>
      <c r="AU80" s="176"/>
      <c r="AV80" s="176"/>
      <c r="AW80" s="176"/>
      <c r="AX80" s="176"/>
      <c r="AY80" s="176"/>
      <c r="AZ80" s="176"/>
      <c r="BA80" s="176"/>
      <c r="BB80" s="176"/>
      <c r="BC80" s="176"/>
      <c r="BD80" s="176"/>
      <c r="BE80" s="176"/>
      <c r="BF80" s="176"/>
      <c r="BG80" s="176"/>
      <c r="BH80" s="176"/>
      <c r="BI80" s="176"/>
      <c r="BJ80" s="176"/>
      <c r="BK80" s="176"/>
      <c r="BL80" s="176"/>
      <c r="BM80" s="176"/>
      <c r="BN80" s="176"/>
      <c r="BO80" s="176"/>
      <c r="BP80" s="176"/>
      <c r="BQ80" s="176"/>
      <c r="BR80" s="176"/>
      <c r="BS80" s="176"/>
      <c r="BT80" s="176"/>
      <c r="BU80" s="176"/>
      <c r="BV80" s="176"/>
      <c r="BW80" s="176"/>
      <c r="BX80" s="176"/>
      <c r="BY80" s="176"/>
      <c r="BZ80" s="176"/>
      <c r="CA80" s="176"/>
      <c r="CB80" s="176"/>
      <c r="CC80" s="176"/>
      <c r="CD80" s="176"/>
      <c r="CE80" s="176"/>
      <c r="CF80" s="176"/>
      <c r="CG80" s="176"/>
      <c r="CH80" s="176"/>
      <c r="CI80" s="176"/>
      <c r="CJ80" s="176"/>
      <c r="CK80" s="176"/>
      <c r="CL80" s="176"/>
      <c r="CM80" s="176"/>
      <c r="CN80" s="176"/>
      <c r="CO80" s="176"/>
      <c r="CP80" s="176"/>
      <c r="CQ80" s="176"/>
      <c r="CR80" s="176"/>
      <c r="CS80" s="176"/>
      <c r="CT80" s="176"/>
      <c r="CU80" s="176"/>
      <c r="CV80" s="176"/>
      <c r="CW80" s="176"/>
      <c r="CX80" s="176"/>
      <c r="CY80" s="176"/>
      <c r="CZ80" s="176"/>
      <c r="DA80" s="176"/>
      <c r="DB80" s="176"/>
      <c r="DC80" s="176"/>
      <c r="DD80" s="176"/>
      <c r="DE80" s="176"/>
      <c r="DF80" s="176"/>
    </row>
    <row r="81" spans="1:110" s="177" customFormat="1" ht="57.75" customHeight="1" x14ac:dyDescent="0.25">
      <c r="A81" s="205"/>
      <c r="B81" s="191"/>
      <c r="C81" s="229"/>
      <c r="D81" s="191"/>
      <c r="E81" s="191"/>
      <c r="F81" s="229"/>
      <c r="G81" s="191"/>
      <c r="H81" s="191"/>
      <c r="I81" s="191"/>
      <c r="J81" s="191"/>
      <c r="K81" s="226"/>
      <c r="L81" s="74">
        <v>25</v>
      </c>
      <c r="M81" s="73" t="s">
        <v>480</v>
      </c>
      <c r="N81" s="74">
        <v>1</v>
      </c>
      <c r="O81" s="37" t="s">
        <v>318</v>
      </c>
      <c r="P81" s="72">
        <v>43497</v>
      </c>
      <c r="Q81" s="72">
        <v>43830</v>
      </c>
      <c r="R81" s="37" t="s">
        <v>33</v>
      </c>
      <c r="S81" s="74"/>
      <c r="T81" s="253"/>
      <c r="U81" s="356"/>
      <c r="V81" s="353"/>
      <c r="W81" s="353"/>
      <c r="X81" s="353"/>
      <c r="Y81" s="353"/>
      <c r="Z81" s="253"/>
      <c r="AA81" s="176"/>
      <c r="AB81" s="176"/>
      <c r="AC81" s="176"/>
      <c r="AD81" s="176"/>
      <c r="AE81" s="176"/>
      <c r="AF81" s="176"/>
      <c r="AG81" s="176"/>
      <c r="AH81" s="176"/>
      <c r="AI81" s="176"/>
      <c r="AJ81" s="176"/>
      <c r="AK81" s="176"/>
      <c r="AL81" s="176"/>
      <c r="AM81" s="176"/>
      <c r="AN81" s="176"/>
      <c r="AO81" s="176"/>
      <c r="AP81" s="176"/>
      <c r="AQ81" s="176"/>
      <c r="AR81" s="176"/>
      <c r="AS81" s="176"/>
      <c r="AT81" s="176"/>
      <c r="AU81" s="176"/>
      <c r="AV81" s="176"/>
      <c r="AW81" s="176"/>
      <c r="AX81" s="176"/>
      <c r="AY81" s="176"/>
      <c r="AZ81" s="176"/>
      <c r="BA81" s="176"/>
      <c r="BB81" s="176"/>
      <c r="BC81" s="176"/>
      <c r="BD81" s="176"/>
      <c r="BE81" s="176"/>
      <c r="BF81" s="176"/>
      <c r="BG81" s="176"/>
      <c r="BH81" s="176"/>
      <c r="BI81" s="176"/>
      <c r="BJ81" s="176"/>
      <c r="BK81" s="176"/>
      <c r="BL81" s="176"/>
      <c r="BM81" s="176"/>
      <c r="BN81" s="176"/>
      <c r="BO81" s="176"/>
      <c r="BP81" s="176"/>
      <c r="BQ81" s="176"/>
      <c r="BR81" s="176"/>
      <c r="BS81" s="176"/>
      <c r="BT81" s="176"/>
      <c r="BU81" s="176"/>
      <c r="BV81" s="176"/>
      <c r="BW81" s="176"/>
      <c r="BX81" s="176"/>
      <c r="BY81" s="176"/>
      <c r="BZ81" s="176"/>
      <c r="CA81" s="176"/>
      <c r="CB81" s="176"/>
      <c r="CC81" s="176"/>
      <c r="CD81" s="176"/>
      <c r="CE81" s="176"/>
      <c r="CF81" s="176"/>
      <c r="CG81" s="176"/>
      <c r="CH81" s="176"/>
      <c r="CI81" s="176"/>
      <c r="CJ81" s="176"/>
      <c r="CK81" s="176"/>
      <c r="CL81" s="176"/>
      <c r="CM81" s="176"/>
      <c r="CN81" s="176"/>
      <c r="CO81" s="176"/>
      <c r="CP81" s="176"/>
      <c r="CQ81" s="176"/>
      <c r="CR81" s="176"/>
      <c r="CS81" s="176"/>
      <c r="CT81" s="176"/>
      <c r="CU81" s="176"/>
      <c r="CV81" s="176"/>
      <c r="CW81" s="176"/>
      <c r="CX81" s="176"/>
      <c r="CY81" s="176"/>
      <c r="CZ81" s="176"/>
      <c r="DA81" s="176"/>
      <c r="DB81" s="176"/>
      <c r="DC81" s="176"/>
      <c r="DD81" s="176"/>
      <c r="DE81" s="176"/>
      <c r="DF81" s="176"/>
    </row>
    <row r="82" spans="1:110" s="177" customFormat="1" ht="91.5" customHeight="1" thickBot="1" x14ac:dyDescent="0.3">
      <c r="A82" s="205"/>
      <c r="B82" s="190"/>
      <c r="C82" s="230"/>
      <c r="D82" s="190"/>
      <c r="E82" s="190"/>
      <c r="F82" s="230"/>
      <c r="G82" s="190"/>
      <c r="H82" s="190"/>
      <c r="I82" s="190"/>
      <c r="J82" s="190"/>
      <c r="K82" s="227"/>
      <c r="L82" s="76">
        <v>25</v>
      </c>
      <c r="M82" s="38" t="s">
        <v>481</v>
      </c>
      <c r="N82" s="76">
        <v>1</v>
      </c>
      <c r="O82" s="38" t="s">
        <v>319</v>
      </c>
      <c r="P82" s="77">
        <v>43497</v>
      </c>
      <c r="Q82" s="77">
        <v>43830</v>
      </c>
      <c r="R82" s="38" t="s">
        <v>33</v>
      </c>
      <c r="S82" s="76"/>
      <c r="T82" s="254"/>
      <c r="U82" s="357"/>
      <c r="V82" s="354"/>
      <c r="W82" s="354"/>
      <c r="X82" s="354"/>
      <c r="Y82" s="354"/>
      <c r="Z82" s="254"/>
      <c r="AA82" s="176"/>
      <c r="AB82" s="176"/>
      <c r="AC82" s="176"/>
      <c r="AD82" s="176"/>
      <c r="AE82" s="176"/>
      <c r="AF82" s="176"/>
      <c r="AG82" s="176"/>
      <c r="AH82" s="176"/>
      <c r="AI82" s="176"/>
      <c r="AJ82" s="176"/>
      <c r="AK82" s="176"/>
      <c r="AL82" s="176"/>
      <c r="AM82" s="176"/>
      <c r="AN82" s="176"/>
      <c r="AO82" s="176"/>
      <c r="AP82" s="176"/>
      <c r="AQ82" s="176"/>
      <c r="AR82" s="176"/>
      <c r="AS82" s="176"/>
      <c r="AT82" s="176"/>
      <c r="AU82" s="176"/>
      <c r="AV82" s="176"/>
      <c r="AW82" s="176"/>
      <c r="AX82" s="176"/>
      <c r="AY82" s="176"/>
      <c r="AZ82" s="176"/>
      <c r="BA82" s="176"/>
      <c r="BB82" s="176"/>
      <c r="BC82" s="176"/>
      <c r="BD82" s="176"/>
      <c r="BE82" s="176"/>
      <c r="BF82" s="176"/>
      <c r="BG82" s="176"/>
      <c r="BH82" s="176"/>
      <c r="BI82" s="176"/>
      <c r="BJ82" s="176"/>
      <c r="BK82" s="176"/>
      <c r="BL82" s="176"/>
      <c r="BM82" s="176"/>
      <c r="BN82" s="176"/>
      <c r="BO82" s="176"/>
      <c r="BP82" s="176"/>
      <c r="BQ82" s="176"/>
      <c r="BR82" s="176"/>
      <c r="BS82" s="176"/>
      <c r="BT82" s="176"/>
      <c r="BU82" s="176"/>
      <c r="BV82" s="176"/>
      <c r="BW82" s="176"/>
      <c r="BX82" s="176"/>
      <c r="BY82" s="176"/>
      <c r="BZ82" s="176"/>
      <c r="CA82" s="176"/>
      <c r="CB82" s="176"/>
      <c r="CC82" s="176"/>
      <c r="CD82" s="176"/>
      <c r="CE82" s="176"/>
      <c r="CF82" s="176"/>
      <c r="CG82" s="176"/>
      <c r="CH82" s="176"/>
      <c r="CI82" s="176"/>
      <c r="CJ82" s="176"/>
      <c r="CK82" s="176"/>
      <c r="CL82" s="176"/>
      <c r="CM82" s="176"/>
      <c r="CN82" s="176"/>
      <c r="CO82" s="176"/>
      <c r="CP82" s="176"/>
      <c r="CQ82" s="176"/>
      <c r="CR82" s="176"/>
      <c r="CS82" s="176"/>
      <c r="CT82" s="176"/>
      <c r="CU82" s="176"/>
      <c r="CV82" s="176"/>
      <c r="CW82" s="176"/>
      <c r="CX82" s="176"/>
      <c r="CY82" s="176"/>
      <c r="CZ82" s="176"/>
      <c r="DA82" s="176"/>
      <c r="DB82" s="176"/>
      <c r="DC82" s="176"/>
      <c r="DD82" s="176"/>
      <c r="DE82" s="176"/>
      <c r="DF82" s="176"/>
    </row>
    <row r="83" spans="1:110" s="177" customFormat="1" ht="115.5" customHeight="1" x14ac:dyDescent="0.25">
      <c r="A83" s="205"/>
      <c r="B83" s="189">
        <v>1.5</v>
      </c>
      <c r="C83" s="189" t="s">
        <v>88</v>
      </c>
      <c r="D83" s="189" t="s">
        <v>89</v>
      </c>
      <c r="E83" s="189">
        <v>100</v>
      </c>
      <c r="F83" s="189" t="s">
        <v>90</v>
      </c>
      <c r="G83" s="189"/>
      <c r="H83" s="189" t="s">
        <v>91</v>
      </c>
      <c r="I83" s="189">
        <v>24</v>
      </c>
      <c r="J83" s="189">
        <v>100</v>
      </c>
      <c r="K83" s="189" t="s">
        <v>490</v>
      </c>
      <c r="L83" s="79">
        <v>50</v>
      </c>
      <c r="M83" s="100" t="s">
        <v>491</v>
      </c>
      <c r="N83" s="81">
        <v>1</v>
      </c>
      <c r="O83" s="36" t="s">
        <v>575</v>
      </c>
      <c r="P83" s="80">
        <v>43497</v>
      </c>
      <c r="Q83" s="80">
        <v>43830</v>
      </c>
      <c r="R83" s="36" t="s">
        <v>33</v>
      </c>
      <c r="S83" s="81">
        <v>11</v>
      </c>
      <c r="T83" s="193">
        <v>50000000</v>
      </c>
      <c r="U83" s="184">
        <f>T83</f>
        <v>50000000</v>
      </c>
      <c r="V83" s="187"/>
      <c r="W83" s="189" t="s">
        <v>24</v>
      </c>
      <c r="X83" s="189" t="s">
        <v>25</v>
      </c>
      <c r="Y83" s="189" t="s">
        <v>94</v>
      </c>
      <c r="Z83" s="184">
        <f>U83</f>
        <v>50000000</v>
      </c>
      <c r="AA83" s="176"/>
      <c r="AB83" s="176"/>
      <c r="AC83" s="178">
        <f>SUM(Z4:Z83)</f>
        <v>4461298207</v>
      </c>
      <c r="AD83" s="176"/>
      <c r="AE83" s="176"/>
      <c r="AF83" s="176"/>
      <c r="AG83" s="176"/>
      <c r="AH83" s="176"/>
      <c r="AI83" s="176"/>
      <c r="AJ83" s="176"/>
      <c r="AK83" s="176"/>
      <c r="AL83" s="176"/>
      <c r="AM83" s="176"/>
      <c r="AN83" s="176"/>
      <c r="AO83" s="176"/>
      <c r="AP83" s="176"/>
      <c r="AQ83" s="176"/>
      <c r="AR83" s="176"/>
      <c r="AS83" s="176"/>
      <c r="AT83" s="176"/>
      <c r="AU83" s="176"/>
      <c r="AV83" s="176"/>
      <c r="AW83" s="176"/>
      <c r="AX83" s="176"/>
      <c r="AY83" s="176"/>
      <c r="AZ83" s="176"/>
      <c r="BA83" s="176"/>
      <c r="BB83" s="176"/>
      <c r="BC83" s="176"/>
      <c r="BD83" s="176"/>
      <c r="BE83" s="176"/>
      <c r="BF83" s="176"/>
      <c r="BG83" s="176"/>
      <c r="BH83" s="176"/>
      <c r="BI83" s="176"/>
      <c r="BJ83" s="176"/>
      <c r="BK83" s="176"/>
      <c r="BL83" s="176"/>
      <c r="BM83" s="176"/>
      <c r="BN83" s="176"/>
      <c r="BO83" s="176"/>
      <c r="BP83" s="176"/>
      <c r="BQ83" s="176"/>
      <c r="BR83" s="176"/>
      <c r="BS83" s="176"/>
      <c r="BT83" s="176"/>
      <c r="BU83" s="176"/>
      <c r="BV83" s="176"/>
      <c r="BW83" s="176"/>
      <c r="BX83" s="176"/>
      <c r="BY83" s="176"/>
      <c r="BZ83" s="176"/>
      <c r="CA83" s="176"/>
      <c r="CB83" s="176"/>
      <c r="CC83" s="176"/>
      <c r="CD83" s="176"/>
      <c r="CE83" s="176"/>
      <c r="CF83" s="176"/>
      <c r="CG83" s="176"/>
      <c r="CH83" s="176"/>
      <c r="CI83" s="176"/>
      <c r="CJ83" s="176"/>
      <c r="CK83" s="176"/>
      <c r="CL83" s="176"/>
      <c r="CM83" s="176"/>
      <c r="CN83" s="176"/>
      <c r="CO83" s="176"/>
      <c r="CP83" s="176"/>
      <c r="CQ83" s="176"/>
      <c r="CR83" s="176"/>
      <c r="CS83" s="176"/>
      <c r="CT83" s="176"/>
      <c r="CU83" s="176"/>
      <c r="CV83" s="176"/>
      <c r="CW83" s="176"/>
      <c r="CX83" s="176"/>
      <c r="CY83" s="176"/>
      <c r="CZ83" s="176"/>
      <c r="DA83" s="176"/>
      <c r="DB83" s="176"/>
      <c r="DC83" s="176"/>
      <c r="DD83" s="176"/>
      <c r="DE83" s="176"/>
      <c r="DF83" s="176"/>
    </row>
    <row r="84" spans="1:110" s="176" customFormat="1" ht="105" customHeight="1" thickBot="1" x14ac:dyDescent="0.3">
      <c r="A84" s="206"/>
      <c r="B84" s="191"/>
      <c r="C84" s="191"/>
      <c r="D84" s="191"/>
      <c r="E84" s="191"/>
      <c r="F84" s="191"/>
      <c r="G84" s="191"/>
      <c r="H84" s="191"/>
      <c r="I84" s="191"/>
      <c r="J84" s="191"/>
      <c r="K84" s="190"/>
      <c r="L84" s="76">
        <v>50</v>
      </c>
      <c r="M84" s="38" t="s">
        <v>492</v>
      </c>
      <c r="N84" s="86">
        <v>1</v>
      </c>
      <c r="O84" s="97" t="s">
        <v>576</v>
      </c>
      <c r="P84" s="101">
        <v>43497</v>
      </c>
      <c r="Q84" s="101">
        <v>43830</v>
      </c>
      <c r="R84" s="97" t="s">
        <v>33</v>
      </c>
      <c r="S84" s="99"/>
      <c r="T84" s="194"/>
      <c r="U84" s="186"/>
      <c r="V84" s="188"/>
      <c r="W84" s="190"/>
      <c r="X84" s="190"/>
      <c r="Y84" s="190"/>
      <c r="Z84" s="190"/>
      <c r="AC84" s="178"/>
    </row>
    <row r="85" spans="1:110" s="177" customFormat="1" ht="106.5" customHeight="1" x14ac:dyDescent="0.25">
      <c r="A85" s="195" t="s">
        <v>233</v>
      </c>
      <c r="B85" s="222">
        <v>100</v>
      </c>
      <c r="C85" s="222" t="s">
        <v>234</v>
      </c>
      <c r="D85" s="222" t="s">
        <v>89</v>
      </c>
      <c r="E85" s="222">
        <v>100</v>
      </c>
      <c r="F85" s="222" t="s">
        <v>235</v>
      </c>
      <c r="G85" s="222"/>
      <c r="H85" s="222" t="s">
        <v>239</v>
      </c>
      <c r="I85" s="222">
        <v>25</v>
      </c>
      <c r="J85" s="222">
        <v>60</v>
      </c>
      <c r="K85" s="222" t="s">
        <v>99</v>
      </c>
      <c r="L85" s="103">
        <v>25</v>
      </c>
      <c r="M85" s="102" t="s">
        <v>413</v>
      </c>
      <c r="N85" s="103">
        <v>1</v>
      </c>
      <c r="O85" s="104" t="s">
        <v>320</v>
      </c>
      <c r="P85" s="105">
        <v>43497</v>
      </c>
      <c r="Q85" s="105">
        <v>43830</v>
      </c>
      <c r="R85" s="104" t="s">
        <v>33</v>
      </c>
      <c r="S85" s="103">
        <v>11</v>
      </c>
      <c r="T85" s="201">
        <v>600000000</v>
      </c>
      <c r="U85" s="246">
        <f>T85+T89</f>
        <v>980000000</v>
      </c>
      <c r="V85" s="249"/>
      <c r="W85" s="249" t="s">
        <v>244</v>
      </c>
      <c r="X85" s="249" t="s">
        <v>25</v>
      </c>
      <c r="Y85" s="249" t="s">
        <v>545</v>
      </c>
      <c r="Z85" s="249">
        <f>T85</f>
        <v>600000000</v>
      </c>
      <c r="AA85" s="176"/>
      <c r="AB85" s="176"/>
      <c r="AC85" s="178">
        <f>SUM(Z12:Z85)</f>
        <v>4865298207</v>
      </c>
      <c r="AD85" s="176"/>
      <c r="AE85" s="176"/>
      <c r="AF85" s="176"/>
      <c r="AG85" s="176"/>
      <c r="AH85" s="176"/>
      <c r="AI85" s="176"/>
      <c r="AJ85" s="176"/>
      <c r="AK85" s="176"/>
      <c r="AL85" s="176"/>
      <c r="AM85" s="176"/>
      <c r="AN85" s="176"/>
      <c r="AO85" s="176"/>
      <c r="AP85" s="176"/>
      <c r="AQ85" s="176"/>
      <c r="AR85" s="176"/>
      <c r="AS85" s="176"/>
      <c r="AT85" s="176"/>
      <c r="AU85" s="176"/>
      <c r="AV85" s="176"/>
      <c r="AW85" s="176"/>
      <c r="AX85" s="176"/>
      <c r="AY85" s="176"/>
      <c r="AZ85" s="176"/>
      <c r="BA85" s="176"/>
      <c r="BB85" s="176"/>
      <c r="BC85" s="176"/>
      <c r="BD85" s="176"/>
      <c r="BE85" s="176"/>
      <c r="BF85" s="176"/>
      <c r="BG85" s="176"/>
      <c r="BH85" s="176"/>
      <c r="BI85" s="176"/>
      <c r="BJ85" s="176"/>
      <c r="BK85" s="176"/>
      <c r="BL85" s="176"/>
      <c r="BM85" s="176"/>
      <c r="BN85" s="176"/>
      <c r="BO85" s="176"/>
      <c r="BP85" s="176"/>
      <c r="BQ85" s="176"/>
      <c r="BR85" s="176"/>
      <c r="BS85" s="176"/>
      <c r="BT85" s="176"/>
      <c r="BU85" s="176"/>
      <c r="BV85" s="176"/>
      <c r="BW85" s="176"/>
      <c r="BX85" s="176"/>
      <c r="BY85" s="176"/>
      <c r="BZ85" s="176"/>
      <c r="CA85" s="176"/>
      <c r="CB85" s="176"/>
      <c r="CC85" s="176"/>
      <c r="CD85" s="176"/>
      <c r="CE85" s="176"/>
      <c r="CF85" s="176"/>
      <c r="CG85" s="176"/>
      <c r="CH85" s="176"/>
      <c r="CI85" s="176"/>
      <c r="CJ85" s="176"/>
      <c r="CK85" s="176"/>
      <c r="CL85" s="176"/>
      <c r="CM85" s="176"/>
      <c r="CN85" s="176"/>
      <c r="CO85" s="176"/>
      <c r="CP85" s="176"/>
      <c r="CQ85" s="176"/>
      <c r="CR85" s="176"/>
      <c r="CS85" s="176"/>
      <c r="CT85" s="176"/>
      <c r="CU85" s="176"/>
      <c r="CV85" s="176"/>
      <c r="CW85" s="176"/>
      <c r="CX85" s="176"/>
      <c r="CY85" s="176"/>
      <c r="CZ85" s="176"/>
      <c r="DA85" s="176"/>
      <c r="DB85" s="176"/>
      <c r="DC85" s="176"/>
      <c r="DD85" s="176"/>
      <c r="DE85" s="176"/>
      <c r="DF85" s="176"/>
    </row>
    <row r="86" spans="1:110" s="176" customFormat="1" ht="78.75" customHeight="1" x14ac:dyDescent="0.25">
      <c r="A86" s="195"/>
      <c r="B86" s="223"/>
      <c r="C86" s="223"/>
      <c r="D86" s="223"/>
      <c r="E86" s="223"/>
      <c r="F86" s="223"/>
      <c r="G86" s="223"/>
      <c r="H86" s="223"/>
      <c r="I86" s="223"/>
      <c r="J86" s="223"/>
      <c r="K86" s="223"/>
      <c r="L86" s="107">
        <v>25</v>
      </c>
      <c r="M86" s="106" t="s">
        <v>483</v>
      </c>
      <c r="N86" s="107">
        <v>1</v>
      </c>
      <c r="O86" s="106" t="s">
        <v>321</v>
      </c>
      <c r="P86" s="108">
        <v>43497</v>
      </c>
      <c r="Q86" s="108">
        <v>43830</v>
      </c>
      <c r="R86" s="106" t="s">
        <v>33</v>
      </c>
      <c r="S86" s="107"/>
      <c r="T86" s="202"/>
      <c r="U86" s="247"/>
      <c r="V86" s="250"/>
      <c r="W86" s="250"/>
      <c r="X86" s="250"/>
      <c r="Y86" s="250"/>
      <c r="Z86" s="250"/>
      <c r="AC86" s="178"/>
    </row>
    <row r="87" spans="1:110" s="176" customFormat="1" ht="92.25" customHeight="1" x14ac:dyDescent="0.25">
      <c r="A87" s="195"/>
      <c r="B87" s="223"/>
      <c r="C87" s="223"/>
      <c r="D87" s="223"/>
      <c r="E87" s="223"/>
      <c r="F87" s="223"/>
      <c r="G87" s="223"/>
      <c r="H87" s="223"/>
      <c r="I87" s="223"/>
      <c r="J87" s="223"/>
      <c r="K87" s="223"/>
      <c r="L87" s="107">
        <v>25</v>
      </c>
      <c r="M87" s="106" t="s">
        <v>484</v>
      </c>
      <c r="N87" s="107">
        <v>1</v>
      </c>
      <c r="O87" s="106" t="s">
        <v>324</v>
      </c>
      <c r="P87" s="108">
        <v>43497</v>
      </c>
      <c r="Q87" s="108">
        <v>43830</v>
      </c>
      <c r="R87" s="106" t="s">
        <v>33</v>
      </c>
      <c r="S87" s="107"/>
      <c r="T87" s="202"/>
      <c r="U87" s="247"/>
      <c r="V87" s="250"/>
      <c r="W87" s="250"/>
      <c r="X87" s="250"/>
      <c r="Y87" s="250"/>
      <c r="Z87" s="250"/>
      <c r="AC87" s="178"/>
    </row>
    <row r="88" spans="1:110" s="176" customFormat="1" ht="75" customHeight="1" thickBot="1" x14ac:dyDescent="0.3">
      <c r="A88" s="195"/>
      <c r="B88" s="223"/>
      <c r="C88" s="223"/>
      <c r="D88" s="223"/>
      <c r="E88" s="223"/>
      <c r="F88" s="223"/>
      <c r="G88" s="224"/>
      <c r="H88" s="224"/>
      <c r="I88" s="224"/>
      <c r="J88" s="224"/>
      <c r="K88" s="224"/>
      <c r="L88" s="117">
        <v>25</v>
      </c>
      <c r="M88" s="109" t="s">
        <v>485</v>
      </c>
      <c r="N88" s="110">
        <v>1</v>
      </c>
      <c r="O88" s="111" t="s">
        <v>577</v>
      </c>
      <c r="P88" s="112">
        <v>43497</v>
      </c>
      <c r="Q88" s="112">
        <v>43830</v>
      </c>
      <c r="R88" s="111" t="s">
        <v>33</v>
      </c>
      <c r="S88" s="110"/>
      <c r="T88" s="203"/>
      <c r="U88" s="247"/>
      <c r="V88" s="251"/>
      <c r="W88" s="251"/>
      <c r="X88" s="251"/>
      <c r="Y88" s="250"/>
      <c r="Z88" s="251"/>
      <c r="AC88" s="178"/>
    </row>
    <row r="89" spans="1:110" s="176" customFormat="1" ht="48.75" customHeight="1" x14ac:dyDescent="0.25">
      <c r="A89" s="195"/>
      <c r="B89" s="223"/>
      <c r="C89" s="223"/>
      <c r="D89" s="223"/>
      <c r="E89" s="223"/>
      <c r="F89" s="223"/>
      <c r="G89" s="222"/>
      <c r="H89" s="222" t="s">
        <v>95</v>
      </c>
      <c r="I89" s="222">
        <v>26</v>
      </c>
      <c r="J89" s="222">
        <v>40</v>
      </c>
      <c r="K89" s="223" t="s">
        <v>486</v>
      </c>
      <c r="L89" s="114">
        <v>25</v>
      </c>
      <c r="M89" s="113" t="s">
        <v>414</v>
      </c>
      <c r="N89" s="114">
        <v>1</v>
      </c>
      <c r="O89" s="115" t="s">
        <v>322</v>
      </c>
      <c r="P89" s="116">
        <v>43497</v>
      </c>
      <c r="Q89" s="116">
        <v>43830</v>
      </c>
      <c r="R89" s="115" t="s">
        <v>33</v>
      </c>
      <c r="S89" s="114"/>
      <c r="T89" s="202">
        <v>380000000</v>
      </c>
      <c r="U89" s="247"/>
      <c r="V89" s="249"/>
      <c r="W89" s="249" t="s">
        <v>244</v>
      </c>
      <c r="X89" s="249" t="s">
        <v>25</v>
      </c>
      <c r="Y89" s="250"/>
      <c r="Z89" s="249">
        <f>T89</f>
        <v>380000000</v>
      </c>
      <c r="AC89" s="178"/>
    </row>
    <row r="90" spans="1:110" s="176" customFormat="1" ht="48.75" customHeight="1" x14ac:dyDescent="0.25">
      <c r="A90" s="195"/>
      <c r="B90" s="223"/>
      <c r="C90" s="223"/>
      <c r="D90" s="223"/>
      <c r="E90" s="223"/>
      <c r="F90" s="223"/>
      <c r="G90" s="223"/>
      <c r="H90" s="223"/>
      <c r="I90" s="223"/>
      <c r="J90" s="223"/>
      <c r="K90" s="223"/>
      <c r="L90" s="107">
        <v>25</v>
      </c>
      <c r="M90" s="106" t="s">
        <v>487</v>
      </c>
      <c r="N90" s="107">
        <v>1</v>
      </c>
      <c r="O90" s="106" t="s">
        <v>323</v>
      </c>
      <c r="P90" s="108">
        <v>43497</v>
      </c>
      <c r="Q90" s="108">
        <v>43830</v>
      </c>
      <c r="R90" s="106" t="s">
        <v>33</v>
      </c>
      <c r="S90" s="107"/>
      <c r="T90" s="202"/>
      <c r="U90" s="247"/>
      <c r="V90" s="250"/>
      <c r="W90" s="250"/>
      <c r="X90" s="250"/>
      <c r="Y90" s="250"/>
      <c r="Z90" s="250"/>
      <c r="AC90" s="178"/>
    </row>
    <row r="91" spans="1:110" s="176" customFormat="1" ht="76.5" customHeight="1" x14ac:dyDescent="0.25">
      <c r="A91" s="195"/>
      <c r="B91" s="223"/>
      <c r="C91" s="223"/>
      <c r="D91" s="223"/>
      <c r="E91" s="223"/>
      <c r="F91" s="223"/>
      <c r="G91" s="223"/>
      <c r="H91" s="223"/>
      <c r="I91" s="223"/>
      <c r="J91" s="223"/>
      <c r="K91" s="223"/>
      <c r="L91" s="107">
        <v>25</v>
      </c>
      <c r="M91" s="106" t="s">
        <v>488</v>
      </c>
      <c r="N91" s="107">
        <v>1</v>
      </c>
      <c r="O91" s="106" t="s">
        <v>578</v>
      </c>
      <c r="P91" s="108">
        <v>43497</v>
      </c>
      <c r="Q91" s="108">
        <v>43830</v>
      </c>
      <c r="R91" s="106" t="s">
        <v>33</v>
      </c>
      <c r="S91" s="107"/>
      <c r="T91" s="202"/>
      <c r="U91" s="247"/>
      <c r="V91" s="250"/>
      <c r="W91" s="250"/>
      <c r="X91" s="250"/>
      <c r="Y91" s="250"/>
      <c r="Z91" s="250"/>
      <c r="AC91" s="178"/>
    </row>
    <row r="92" spans="1:110" s="176" customFormat="1" ht="71.25" customHeight="1" thickBot="1" x14ac:dyDescent="0.3">
      <c r="A92" s="196"/>
      <c r="B92" s="224"/>
      <c r="C92" s="224"/>
      <c r="D92" s="224"/>
      <c r="E92" s="224"/>
      <c r="F92" s="224"/>
      <c r="G92" s="224"/>
      <c r="H92" s="224"/>
      <c r="I92" s="224"/>
      <c r="J92" s="224"/>
      <c r="K92" s="224"/>
      <c r="L92" s="117">
        <v>25</v>
      </c>
      <c r="M92" s="113" t="s">
        <v>489</v>
      </c>
      <c r="N92" s="117">
        <v>1</v>
      </c>
      <c r="O92" s="109" t="s">
        <v>311</v>
      </c>
      <c r="P92" s="118">
        <v>43497</v>
      </c>
      <c r="Q92" s="118">
        <v>43830</v>
      </c>
      <c r="R92" s="109" t="s">
        <v>33</v>
      </c>
      <c r="S92" s="114"/>
      <c r="T92" s="203"/>
      <c r="U92" s="248"/>
      <c r="V92" s="251"/>
      <c r="W92" s="251"/>
      <c r="X92" s="251"/>
      <c r="Y92" s="251"/>
      <c r="Z92" s="251"/>
      <c r="AC92" s="178"/>
    </row>
    <row r="93" spans="1:110" s="175" customFormat="1" ht="66" customHeight="1" x14ac:dyDescent="0.25">
      <c r="A93" s="273" t="s">
        <v>240</v>
      </c>
      <c r="B93" s="212">
        <v>28</v>
      </c>
      <c r="C93" s="215" t="s">
        <v>241</v>
      </c>
      <c r="D93" s="212" t="s">
        <v>415</v>
      </c>
      <c r="E93" s="212">
        <v>100</v>
      </c>
      <c r="F93" s="215" t="s">
        <v>586</v>
      </c>
      <c r="G93" s="212"/>
      <c r="H93" s="212" t="s">
        <v>243</v>
      </c>
      <c r="I93" s="212">
        <v>27</v>
      </c>
      <c r="J93" s="212">
        <v>35</v>
      </c>
      <c r="K93" s="218" t="s">
        <v>493</v>
      </c>
      <c r="L93" s="120">
        <v>30</v>
      </c>
      <c r="M93" s="119" t="s">
        <v>326</v>
      </c>
      <c r="N93" s="120">
        <v>1</v>
      </c>
      <c r="O93" s="67" t="s">
        <v>274</v>
      </c>
      <c r="P93" s="121">
        <v>43497</v>
      </c>
      <c r="Q93" s="121">
        <v>43830</v>
      </c>
      <c r="R93" s="67" t="s">
        <v>33</v>
      </c>
      <c r="S93" s="212">
        <v>18</v>
      </c>
      <c r="T93" s="237">
        <v>470000000</v>
      </c>
      <c r="U93" s="240">
        <f>SUM(T93:T102)</f>
        <v>1220000000</v>
      </c>
      <c r="V93" s="282"/>
      <c r="W93" s="215" t="s">
        <v>127</v>
      </c>
      <c r="X93" s="215" t="s">
        <v>25</v>
      </c>
      <c r="Y93" s="212" t="s">
        <v>546</v>
      </c>
      <c r="Z93" s="237">
        <f t="shared" si="0"/>
        <v>470000000</v>
      </c>
    </row>
    <row r="94" spans="1:110" s="175" customFormat="1" ht="119.25" customHeight="1" x14ac:dyDescent="0.25">
      <c r="A94" s="274"/>
      <c r="B94" s="213"/>
      <c r="C94" s="216"/>
      <c r="D94" s="213"/>
      <c r="E94" s="213"/>
      <c r="F94" s="216"/>
      <c r="G94" s="213"/>
      <c r="H94" s="213"/>
      <c r="I94" s="213"/>
      <c r="J94" s="213"/>
      <c r="K94" s="219"/>
      <c r="L94" s="148">
        <v>40</v>
      </c>
      <c r="M94" s="122" t="s">
        <v>327</v>
      </c>
      <c r="N94" s="120">
        <v>1</v>
      </c>
      <c r="O94" s="123" t="s">
        <v>328</v>
      </c>
      <c r="P94" s="124">
        <v>43497</v>
      </c>
      <c r="Q94" s="124">
        <v>43830</v>
      </c>
      <c r="R94" s="123" t="s">
        <v>33</v>
      </c>
      <c r="S94" s="213"/>
      <c r="T94" s="238"/>
      <c r="U94" s="241"/>
      <c r="V94" s="283"/>
      <c r="W94" s="216"/>
      <c r="X94" s="216"/>
      <c r="Y94" s="213"/>
      <c r="Z94" s="238"/>
    </row>
    <row r="95" spans="1:110" s="175" customFormat="1" ht="126" customHeight="1" thickBot="1" x14ac:dyDescent="0.3">
      <c r="A95" s="274"/>
      <c r="B95" s="213"/>
      <c r="C95" s="216"/>
      <c r="D95" s="213"/>
      <c r="E95" s="213"/>
      <c r="F95" s="216"/>
      <c r="G95" s="214"/>
      <c r="H95" s="214"/>
      <c r="I95" s="214"/>
      <c r="J95" s="214"/>
      <c r="K95" s="220"/>
      <c r="L95" s="126">
        <v>30</v>
      </c>
      <c r="M95" s="125" t="s">
        <v>325</v>
      </c>
      <c r="N95" s="126">
        <v>1</v>
      </c>
      <c r="O95" s="127" t="s">
        <v>329</v>
      </c>
      <c r="P95" s="128">
        <v>43497</v>
      </c>
      <c r="Q95" s="128">
        <v>43830</v>
      </c>
      <c r="R95" s="127" t="s">
        <v>33</v>
      </c>
      <c r="S95" s="214"/>
      <c r="T95" s="239"/>
      <c r="U95" s="241"/>
      <c r="V95" s="284"/>
      <c r="W95" s="235"/>
      <c r="X95" s="217"/>
      <c r="Y95" s="213"/>
      <c r="Z95" s="239"/>
    </row>
    <row r="96" spans="1:110" s="175" customFormat="1" ht="185.25" customHeight="1" thickBot="1" x14ac:dyDescent="0.3">
      <c r="A96" s="274"/>
      <c r="B96" s="213"/>
      <c r="C96" s="216"/>
      <c r="D96" s="213"/>
      <c r="E96" s="213"/>
      <c r="F96" s="216"/>
      <c r="G96" s="129"/>
      <c r="H96" s="129" t="s">
        <v>113</v>
      </c>
      <c r="I96" s="129">
        <v>28</v>
      </c>
      <c r="J96" s="131">
        <v>15</v>
      </c>
      <c r="K96" s="130" t="s">
        <v>494</v>
      </c>
      <c r="L96" s="120">
        <v>100</v>
      </c>
      <c r="M96" s="138" t="s">
        <v>118</v>
      </c>
      <c r="N96" s="129">
        <v>1</v>
      </c>
      <c r="O96" s="138" t="s">
        <v>330</v>
      </c>
      <c r="P96" s="139">
        <v>43497</v>
      </c>
      <c r="Q96" s="139">
        <v>43830</v>
      </c>
      <c r="R96" s="138" t="s">
        <v>33</v>
      </c>
      <c r="S96" s="131">
        <v>19</v>
      </c>
      <c r="T96" s="132">
        <v>150000000</v>
      </c>
      <c r="U96" s="241"/>
      <c r="V96" s="133"/>
      <c r="W96" s="134" t="s">
        <v>127</v>
      </c>
      <c r="X96" s="135" t="s">
        <v>25</v>
      </c>
      <c r="Y96" s="213"/>
      <c r="Z96" s="132">
        <f t="shared" si="0"/>
        <v>150000000</v>
      </c>
    </row>
    <row r="97" spans="1:26" s="175" customFormat="1" ht="93" customHeight="1" x14ac:dyDescent="0.25">
      <c r="A97" s="274"/>
      <c r="B97" s="213"/>
      <c r="C97" s="216"/>
      <c r="D97" s="213"/>
      <c r="E97" s="213"/>
      <c r="F97" s="216"/>
      <c r="G97" s="212"/>
      <c r="H97" s="212" t="s">
        <v>116</v>
      </c>
      <c r="I97" s="212"/>
      <c r="J97" s="212">
        <v>35</v>
      </c>
      <c r="K97" s="212" t="s">
        <v>252</v>
      </c>
      <c r="L97" s="131">
        <v>15</v>
      </c>
      <c r="M97" s="122" t="s">
        <v>333</v>
      </c>
      <c r="N97" s="120">
        <v>1</v>
      </c>
      <c r="O97" s="67" t="s">
        <v>335</v>
      </c>
      <c r="P97" s="121">
        <v>43497</v>
      </c>
      <c r="Q97" s="121">
        <v>43830</v>
      </c>
      <c r="R97" s="67" t="s">
        <v>33</v>
      </c>
      <c r="S97" s="212">
        <v>20</v>
      </c>
      <c r="T97" s="237">
        <v>600000000</v>
      </c>
      <c r="U97" s="241"/>
      <c r="V97" s="243"/>
      <c r="W97" s="243" t="s">
        <v>127</v>
      </c>
      <c r="X97" s="243" t="s">
        <v>25</v>
      </c>
      <c r="Y97" s="213"/>
      <c r="Z97" s="243">
        <f t="shared" si="0"/>
        <v>600000000</v>
      </c>
    </row>
    <row r="98" spans="1:26" s="175" customFormat="1" ht="120.75" customHeight="1" x14ac:dyDescent="0.25">
      <c r="A98" s="274"/>
      <c r="B98" s="213"/>
      <c r="C98" s="216"/>
      <c r="D98" s="213"/>
      <c r="E98" s="213"/>
      <c r="F98" s="216"/>
      <c r="G98" s="213"/>
      <c r="H98" s="213"/>
      <c r="I98" s="213"/>
      <c r="J98" s="213"/>
      <c r="K98" s="213"/>
      <c r="L98" s="148">
        <v>40</v>
      </c>
      <c r="M98" s="122" t="s">
        <v>334</v>
      </c>
      <c r="N98" s="120">
        <v>1</v>
      </c>
      <c r="O98" s="123" t="s">
        <v>336</v>
      </c>
      <c r="P98" s="124">
        <v>43497</v>
      </c>
      <c r="Q98" s="124">
        <v>43830</v>
      </c>
      <c r="R98" s="123" t="s">
        <v>33</v>
      </c>
      <c r="S98" s="213"/>
      <c r="T98" s="238"/>
      <c r="U98" s="241"/>
      <c r="V98" s="244"/>
      <c r="W98" s="244"/>
      <c r="X98" s="244"/>
      <c r="Y98" s="213"/>
      <c r="Z98" s="244"/>
    </row>
    <row r="99" spans="1:26" s="175" customFormat="1" ht="69.75" customHeight="1" x14ac:dyDescent="0.25">
      <c r="A99" s="274"/>
      <c r="B99" s="213"/>
      <c r="C99" s="216"/>
      <c r="D99" s="213"/>
      <c r="E99" s="213"/>
      <c r="F99" s="216"/>
      <c r="G99" s="213"/>
      <c r="H99" s="213"/>
      <c r="I99" s="213"/>
      <c r="J99" s="213"/>
      <c r="K99" s="213"/>
      <c r="L99" s="148">
        <v>10</v>
      </c>
      <c r="M99" s="122" t="s">
        <v>332</v>
      </c>
      <c r="N99" s="120">
        <v>1</v>
      </c>
      <c r="O99" s="123" t="s">
        <v>337</v>
      </c>
      <c r="P99" s="124">
        <v>43497</v>
      </c>
      <c r="Q99" s="124">
        <v>43830</v>
      </c>
      <c r="R99" s="123" t="s">
        <v>33</v>
      </c>
      <c r="S99" s="213"/>
      <c r="T99" s="238"/>
      <c r="U99" s="241"/>
      <c r="V99" s="244"/>
      <c r="W99" s="244"/>
      <c r="X99" s="244"/>
      <c r="Y99" s="213"/>
      <c r="Z99" s="244"/>
    </row>
    <row r="100" spans="1:26" s="175" customFormat="1" ht="177" customHeight="1" x14ac:dyDescent="0.25">
      <c r="A100" s="274"/>
      <c r="B100" s="213"/>
      <c r="C100" s="216"/>
      <c r="D100" s="213"/>
      <c r="E100" s="213"/>
      <c r="F100" s="216"/>
      <c r="G100" s="213"/>
      <c r="H100" s="213"/>
      <c r="I100" s="213"/>
      <c r="J100" s="213"/>
      <c r="K100" s="213"/>
      <c r="L100" s="148">
        <v>15</v>
      </c>
      <c r="M100" s="122" t="s">
        <v>331</v>
      </c>
      <c r="N100" s="120">
        <v>1</v>
      </c>
      <c r="O100" s="123" t="s">
        <v>338</v>
      </c>
      <c r="P100" s="124">
        <v>43497</v>
      </c>
      <c r="Q100" s="124">
        <v>43830</v>
      </c>
      <c r="R100" s="123" t="s">
        <v>33</v>
      </c>
      <c r="S100" s="213"/>
      <c r="T100" s="238"/>
      <c r="U100" s="241"/>
      <c r="V100" s="244"/>
      <c r="W100" s="244"/>
      <c r="X100" s="244"/>
      <c r="Y100" s="213"/>
      <c r="Z100" s="244"/>
    </row>
    <row r="101" spans="1:26" s="175" customFormat="1" ht="106.5" customHeight="1" x14ac:dyDescent="0.25">
      <c r="A101" s="274"/>
      <c r="B101" s="213"/>
      <c r="C101" s="216"/>
      <c r="D101" s="213"/>
      <c r="E101" s="213"/>
      <c r="F101" s="216"/>
      <c r="G101" s="213"/>
      <c r="H101" s="213"/>
      <c r="I101" s="213"/>
      <c r="J101" s="213"/>
      <c r="K101" s="213"/>
      <c r="L101" s="148">
        <v>10</v>
      </c>
      <c r="M101" s="122" t="s">
        <v>339</v>
      </c>
      <c r="N101" s="120">
        <v>1</v>
      </c>
      <c r="O101" s="123" t="s">
        <v>340</v>
      </c>
      <c r="P101" s="124">
        <v>43497</v>
      </c>
      <c r="Q101" s="124">
        <v>43830</v>
      </c>
      <c r="R101" s="123" t="s">
        <v>33</v>
      </c>
      <c r="S101" s="213"/>
      <c r="T101" s="238"/>
      <c r="U101" s="241"/>
      <c r="V101" s="244"/>
      <c r="W101" s="244"/>
      <c r="X101" s="244"/>
      <c r="Y101" s="213"/>
      <c r="Z101" s="244"/>
    </row>
    <row r="102" spans="1:26" s="175" customFormat="1" ht="106.5" customHeight="1" thickBot="1" x14ac:dyDescent="0.3">
      <c r="A102" s="274"/>
      <c r="B102" s="213"/>
      <c r="C102" s="216"/>
      <c r="D102" s="213"/>
      <c r="E102" s="213"/>
      <c r="F102" s="216"/>
      <c r="G102" s="214"/>
      <c r="H102" s="214"/>
      <c r="I102" s="214"/>
      <c r="J102" s="214"/>
      <c r="K102" s="214"/>
      <c r="L102" s="136">
        <v>10</v>
      </c>
      <c r="M102" s="125" t="s">
        <v>341</v>
      </c>
      <c r="N102" s="136">
        <v>1</v>
      </c>
      <c r="O102" s="127" t="s">
        <v>338</v>
      </c>
      <c r="P102" s="128">
        <v>43497</v>
      </c>
      <c r="Q102" s="128">
        <v>43830</v>
      </c>
      <c r="R102" s="127" t="s">
        <v>33</v>
      </c>
      <c r="S102" s="213"/>
      <c r="T102" s="239"/>
      <c r="U102" s="242"/>
      <c r="V102" s="245"/>
      <c r="W102" s="245"/>
      <c r="X102" s="245"/>
      <c r="Y102" s="214"/>
      <c r="Z102" s="245"/>
    </row>
    <row r="103" spans="1:26" s="175" customFormat="1" ht="121.5" customHeight="1" thickBot="1" x14ac:dyDescent="0.3">
      <c r="A103" s="274"/>
      <c r="B103" s="213"/>
      <c r="C103" s="216"/>
      <c r="D103" s="214"/>
      <c r="E103" s="214"/>
      <c r="F103" s="217"/>
      <c r="G103" s="64"/>
      <c r="H103" s="64" t="s">
        <v>245</v>
      </c>
      <c r="I103" s="136">
        <v>30</v>
      </c>
      <c r="J103" s="64">
        <v>15</v>
      </c>
      <c r="K103" s="64" t="s">
        <v>535</v>
      </c>
      <c r="L103" s="136">
        <v>100</v>
      </c>
      <c r="M103" s="137" t="s">
        <v>251</v>
      </c>
      <c r="N103" s="129">
        <v>1</v>
      </c>
      <c r="O103" s="138" t="s">
        <v>342</v>
      </c>
      <c r="P103" s="139">
        <v>43497</v>
      </c>
      <c r="Q103" s="139">
        <v>43830</v>
      </c>
      <c r="R103" s="138" t="s">
        <v>33</v>
      </c>
      <c r="S103" s="214"/>
      <c r="T103" s="140">
        <v>150000000</v>
      </c>
      <c r="U103" s="141">
        <f>T103</f>
        <v>150000000</v>
      </c>
      <c r="V103" s="142"/>
      <c r="W103" s="64" t="s">
        <v>127</v>
      </c>
      <c r="X103" s="64"/>
      <c r="Y103" s="64" t="s">
        <v>546</v>
      </c>
      <c r="Z103" s="143">
        <f>U103</f>
        <v>150000000</v>
      </c>
    </row>
    <row r="104" spans="1:26" s="175" customFormat="1" ht="70.5" customHeight="1" x14ac:dyDescent="0.25">
      <c r="A104" s="274"/>
      <c r="B104" s="212">
        <v>7</v>
      </c>
      <c r="C104" s="215" t="s">
        <v>121</v>
      </c>
      <c r="D104" s="212" t="s">
        <v>122</v>
      </c>
      <c r="E104" s="212">
        <v>100</v>
      </c>
      <c r="F104" s="215" t="s">
        <v>495</v>
      </c>
      <c r="G104" s="212"/>
      <c r="H104" s="212" t="s">
        <v>124</v>
      </c>
      <c r="I104" s="212">
        <v>31</v>
      </c>
      <c r="J104" s="212">
        <v>100</v>
      </c>
      <c r="K104" s="218" t="s">
        <v>125</v>
      </c>
      <c r="L104" s="120">
        <v>25</v>
      </c>
      <c r="M104" s="119" t="s">
        <v>343</v>
      </c>
      <c r="N104" s="120">
        <v>1</v>
      </c>
      <c r="O104" s="67" t="s">
        <v>313</v>
      </c>
      <c r="P104" s="121">
        <v>43497</v>
      </c>
      <c r="Q104" s="121">
        <v>43830</v>
      </c>
      <c r="R104" s="67" t="s">
        <v>33</v>
      </c>
      <c r="S104" s="212">
        <v>21</v>
      </c>
      <c r="T104" s="237">
        <v>310000000</v>
      </c>
      <c r="U104" s="237">
        <f>SUM(T104:T104)</f>
        <v>310000000</v>
      </c>
      <c r="V104" s="215"/>
      <c r="W104" s="215" t="s">
        <v>127</v>
      </c>
      <c r="X104" s="215" t="s">
        <v>25</v>
      </c>
      <c r="Y104" s="215" t="s">
        <v>128</v>
      </c>
      <c r="Z104" s="237">
        <f t="shared" si="0"/>
        <v>310000000</v>
      </c>
    </row>
    <row r="105" spans="1:26" s="175" customFormat="1" ht="86.25" customHeight="1" x14ac:dyDescent="0.25">
      <c r="A105" s="274"/>
      <c r="B105" s="213"/>
      <c r="C105" s="216"/>
      <c r="D105" s="213"/>
      <c r="E105" s="213"/>
      <c r="F105" s="216"/>
      <c r="G105" s="213"/>
      <c r="H105" s="213"/>
      <c r="I105" s="213"/>
      <c r="J105" s="213"/>
      <c r="K105" s="219"/>
      <c r="L105" s="148">
        <v>25</v>
      </c>
      <c r="M105" s="122" t="s">
        <v>344</v>
      </c>
      <c r="N105" s="120">
        <v>1</v>
      </c>
      <c r="O105" s="123" t="s">
        <v>312</v>
      </c>
      <c r="P105" s="124">
        <v>43497</v>
      </c>
      <c r="Q105" s="124">
        <v>43830</v>
      </c>
      <c r="R105" s="123" t="s">
        <v>33</v>
      </c>
      <c r="S105" s="213"/>
      <c r="T105" s="238"/>
      <c r="U105" s="238"/>
      <c r="V105" s="216"/>
      <c r="W105" s="216"/>
      <c r="X105" s="216"/>
      <c r="Y105" s="216"/>
      <c r="Z105" s="238"/>
    </row>
    <row r="106" spans="1:26" s="175" customFormat="1" ht="78.75" customHeight="1" x14ac:dyDescent="0.25">
      <c r="A106" s="274"/>
      <c r="B106" s="213"/>
      <c r="C106" s="216"/>
      <c r="D106" s="213"/>
      <c r="E106" s="213"/>
      <c r="F106" s="216"/>
      <c r="G106" s="213"/>
      <c r="H106" s="213"/>
      <c r="I106" s="213"/>
      <c r="J106" s="213"/>
      <c r="K106" s="219"/>
      <c r="L106" s="148">
        <v>25</v>
      </c>
      <c r="M106" s="122" t="s">
        <v>345</v>
      </c>
      <c r="N106" s="120">
        <v>1</v>
      </c>
      <c r="O106" s="123" t="s">
        <v>312</v>
      </c>
      <c r="P106" s="124">
        <v>43497</v>
      </c>
      <c r="Q106" s="124">
        <v>43830</v>
      </c>
      <c r="R106" s="123" t="s">
        <v>33</v>
      </c>
      <c r="S106" s="213"/>
      <c r="T106" s="238"/>
      <c r="U106" s="238"/>
      <c r="V106" s="216"/>
      <c r="W106" s="216"/>
      <c r="X106" s="216"/>
      <c r="Y106" s="216"/>
      <c r="Z106" s="238"/>
    </row>
    <row r="107" spans="1:26" s="175" customFormat="1" ht="105" customHeight="1" thickBot="1" x14ac:dyDescent="0.3">
      <c r="A107" s="274"/>
      <c r="B107" s="214"/>
      <c r="C107" s="217"/>
      <c r="D107" s="214"/>
      <c r="E107" s="214"/>
      <c r="F107" s="217"/>
      <c r="G107" s="214"/>
      <c r="H107" s="214"/>
      <c r="I107" s="214"/>
      <c r="J107" s="214"/>
      <c r="K107" s="220"/>
      <c r="L107" s="126">
        <v>25</v>
      </c>
      <c r="M107" s="125" t="s">
        <v>346</v>
      </c>
      <c r="N107" s="136">
        <v>1</v>
      </c>
      <c r="O107" s="127" t="s">
        <v>347</v>
      </c>
      <c r="P107" s="128">
        <v>43497</v>
      </c>
      <c r="Q107" s="128">
        <v>43830</v>
      </c>
      <c r="R107" s="127" t="s">
        <v>33</v>
      </c>
      <c r="S107" s="214"/>
      <c r="T107" s="239"/>
      <c r="U107" s="239"/>
      <c r="V107" s="217"/>
      <c r="W107" s="217"/>
      <c r="X107" s="217"/>
      <c r="Y107" s="217"/>
      <c r="Z107" s="239"/>
    </row>
    <row r="108" spans="1:26" s="175" customFormat="1" ht="101.25" customHeight="1" x14ac:dyDescent="0.25">
      <c r="A108" s="274"/>
      <c r="B108" s="212">
        <v>8</v>
      </c>
      <c r="C108" s="215" t="s">
        <v>129</v>
      </c>
      <c r="D108" s="212" t="s">
        <v>130</v>
      </c>
      <c r="E108" s="212">
        <v>100</v>
      </c>
      <c r="F108" s="215" t="s">
        <v>496</v>
      </c>
      <c r="G108" s="212"/>
      <c r="H108" s="212" t="s">
        <v>132</v>
      </c>
      <c r="I108" s="212">
        <v>32</v>
      </c>
      <c r="J108" s="212">
        <v>100</v>
      </c>
      <c r="K108" s="218" t="s">
        <v>133</v>
      </c>
      <c r="L108" s="144">
        <v>30</v>
      </c>
      <c r="M108" s="119" t="s">
        <v>349</v>
      </c>
      <c r="N108" s="144">
        <v>1</v>
      </c>
      <c r="O108" s="145" t="s">
        <v>350</v>
      </c>
      <c r="P108" s="146">
        <v>43497</v>
      </c>
      <c r="Q108" s="146">
        <v>43830</v>
      </c>
      <c r="R108" s="145" t="s">
        <v>33</v>
      </c>
      <c r="S108" s="212">
        <v>22</v>
      </c>
      <c r="T108" s="237">
        <v>320000000</v>
      </c>
      <c r="U108" s="237">
        <f>T108</f>
        <v>320000000</v>
      </c>
      <c r="V108" s="215"/>
      <c r="W108" s="215" t="s">
        <v>127</v>
      </c>
      <c r="X108" s="215" t="s">
        <v>25</v>
      </c>
      <c r="Y108" s="215" t="s">
        <v>135</v>
      </c>
      <c r="Z108" s="237">
        <f t="shared" si="0"/>
        <v>320000000</v>
      </c>
    </row>
    <row r="109" spans="1:26" s="175" customFormat="1" ht="99" customHeight="1" x14ac:dyDescent="0.25">
      <c r="A109" s="274"/>
      <c r="B109" s="213"/>
      <c r="C109" s="216"/>
      <c r="D109" s="213"/>
      <c r="E109" s="213"/>
      <c r="F109" s="216"/>
      <c r="G109" s="213"/>
      <c r="H109" s="213"/>
      <c r="I109" s="213"/>
      <c r="J109" s="213"/>
      <c r="K109" s="219"/>
      <c r="L109" s="148">
        <v>40</v>
      </c>
      <c r="M109" s="122" t="s">
        <v>351</v>
      </c>
      <c r="N109" s="120">
        <v>1</v>
      </c>
      <c r="O109" s="123" t="s">
        <v>340</v>
      </c>
      <c r="P109" s="124">
        <v>43497</v>
      </c>
      <c r="Q109" s="124">
        <v>43830</v>
      </c>
      <c r="R109" s="123" t="s">
        <v>33</v>
      </c>
      <c r="S109" s="213"/>
      <c r="T109" s="238"/>
      <c r="U109" s="238"/>
      <c r="V109" s="216"/>
      <c r="W109" s="216"/>
      <c r="X109" s="216"/>
      <c r="Y109" s="216"/>
      <c r="Z109" s="238"/>
    </row>
    <row r="110" spans="1:26" s="175" customFormat="1" ht="113.25" customHeight="1" thickBot="1" x14ac:dyDescent="0.3">
      <c r="A110" s="274"/>
      <c r="B110" s="214"/>
      <c r="C110" s="217"/>
      <c r="D110" s="214"/>
      <c r="E110" s="214"/>
      <c r="F110" s="217"/>
      <c r="G110" s="214"/>
      <c r="H110" s="214"/>
      <c r="I110" s="214"/>
      <c r="J110" s="214"/>
      <c r="K110" s="220"/>
      <c r="L110" s="126">
        <v>30</v>
      </c>
      <c r="M110" s="125" t="s">
        <v>348</v>
      </c>
      <c r="N110" s="136">
        <v>1</v>
      </c>
      <c r="O110" s="127" t="s">
        <v>352</v>
      </c>
      <c r="P110" s="128">
        <v>43497</v>
      </c>
      <c r="Q110" s="128">
        <v>43830</v>
      </c>
      <c r="R110" s="127" t="s">
        <v>33</v>
      </c>
      <c r="S110" s="214"/>
      <c r="T110" s="239"/>
      <c r="U110" s="239"/>
      <c r="V110" s="217"/>
      <c r="W110" s="217"/>
      <c r="X110" s="217"/>
      <c r="Y110" s="217"/>
      <c r="Z110" s="239"/>
    </row>
    <row r="111" spans="1:26" s="175" customFormat="1" ht="73.5" customHeight="1" x14ac:dyDescent="0.25">
      <c r="A111" s="274"/>
      <c r="B111" s="212">
        <v>3</v>
      </c>
      <c r="C111" s="215" t="s">
        <v>136</v>
      </c>
      <c r="D111" s="212" t="s">
        <v>137</v>
      </c>
      <c r="E111" s="212">
        <v>100</v>
      </c>
      <c r="F111" s="215" t="s">
        <v>497</v>
      </c>
      <c r="G111" s="212"/>
      <c r="H111" s="212" t="s">
        <v>139</v>
      </c>
      <c r="I111" s="212">
        <v>33</v>
      </c>
      <c r="J111" s="212">
        <v>100</v>
      </c>
      <c r="K111" s="219" t="s">
        <v>140</v>
      </c>
      <c r="L111" s="120">
        <v>20</v>
      </c>
      <c r="M111" s="122" t="s">
        <v>417</v>
      </c>
      <c r="N111" s="120">
        <v>1</v>
      </c>
      <c r="O111" s="67" t="s">
        <v>353</v>
      </c>
      <c r="P111" s="121">
        <v>43497</v>
      </c>
      <c r="Q111" s="121">
        <v>43830</v>
      </c>
      <c r="R111" s="67" t="s">
        <v>33</v>
      </c>
      <c r="S111" s="212">
        <v>23</v>
      </c>
      <c r="T111" s="237">
        <v>140000000</v>
      </c>
      <c r="U111" s="237">
        <f>T111</f>
        <v>140000000</v>
      </c>
      <c r="V111" s="215"/>
      <c r="W111" s="215" t="s">
        <v>127</v>
      </c>
      <c r="X111" s="215" t="s">
        <v>25</v>
      </c>
      <c r="Y111" s="215" t="s">
        <v>142</v>
      </c>
      <c r="Z111" s="237">
        <f t="shared" si="0"/>
        <v>140000000</v>
      </c>
    </row>
    <row r="112" spans="1:26" s="175" customFormat="1" ht="112.5" customHeight="1" x14ac:dyDescent="0.25">
      <c r="A112" s="274"/>
      <c r="B112" s="213"/>
      <c r="C112" s="216"/>
      <c r="D112" s="213"/>
      <c r="E112" s="213"/>
      <c r="F112" s="216"/>
      <c r="G112" s="213"/>
      <c r="H112" s="213"/>
      <c r="I112" s="213"/>
      <c r="J112" s="213"/>
      <c r="K112" s="219"/>
      <c r="L112" s="148">
        <v>40</v>
      </c>
      <c r="M112" s="122" t="s">
        <v>354</v>
      </c>
      <c r="N112" s="120">
        <v>1</v>
      </c>
      <c r="O112" s="123" t="s">
        <v>355</v>
      </c>
      <c r="P112" s="124">
        <v>43497</v>
      </c>
      <c r="Q112" s="124">
        <v>43830</v>
      </c>
      <c r="R112" s="123" t="s">
        <v>33</v>
      </c>
      <c r="S112" s="213"/>
      <c r="T112" s="238"/>
      <c r="U112" s="238"/>
      <c r="V112" s="216"/>
      <c r="W112" s="216"/>
      <c r="X112" s="216"/>
      <c r="Y112" s="216"/>
      <c r="Z112" s="238"/>
    </row>
    <row r="113" spans="1:26" s="175" customFormat="1" ht="71.25" customHeight="1" thickBot="1" x14ac:dyDescent="0.3">
      <c r="A113" s="274"/>
      <c r="B113" s="213"/>
      <c r="C113" s="216"/>
      <c r="D113" s="213"/>
      <c r="E113" s="213"/>
      <c r="F113" s="216"/>
      <c r="G113" s="213"/>
      <c r="H113" s="213"/>
      <c r="I113" s="213"/>
      <c r="J113" s="213"/>
      <c r="K113" s="219"/>
      <c r="L113" s="126">
        <v>40</v>
      </c>
      <c r="M113" s="147" t="s">
        <v>356</v>
      </c>
      <c r="N113" s="126">
        <v>1</v>
      </c>
      <c r="O113" s="127" t="s">
        <v>357</v>
      </c>
      <c r="P113" s="128">
        <v>43497</v>
      </c>
      <c r="Q113" s="128">
        <v>43830</v>
      </c>
      <c r="R113" s="127" t="s">
        <v>33</v>
      </c>
      <c r="S113" s="213"/>
      <c r="T113" s="239"/>
      <c r="U113" s="238"/>
      <c r="V113" s="216"/>
      <c r="W113" s="216"/>
      <c r="X113" s="216"/>
      <c r="Y113" s="216"/>
      <c r="Z113" s="238"/>
    </row>
    <row r="114" spans="1:26" s="175" customFormat="1" ht="52.5" customHeight="1" x14ac:dyDescent="0.25">
      <c r="A114" s="274"/>
      <c r="B114" s="212">
        <v>21</v>
      </c>
      <c r="C114" s="215" t="s">
        <v>143</v>
      </c>
      <c r="D114" s="212" t="s">
        <v>144</v>
      </c>
      <c r="E114" s="212">
        <v>100</v>
      </c>
      <c r="F114" s="215" t="s">
        <v>500</v>
      </c>
      <c r="G114" s="212"/>
      <c r="H114" s="212" t="s">
        <v>146</v>
      </c>
      <c r="I114" s="212">
        <v>34</v>
      </c>
      <c r="J114" s="212">
        <v>20</v>
      </c>
      <c r="K114" s="218" t="s">
        <v>498</v>
      </c>
      <c r="L114" s="120">
        <v>10</v>
      </c>
      <c r="M114" s="122" t="s">
        <v>418</v>
      </c>
      <c r="N114" s="120">
        <v>1</v>
      </c>
      <c r="O114" s="67" t="s">
        <v>361</v>
      </c>
      <c r="P114" s="121">
        <v>43497</v>
      </c>
      <c r="Q114" s="121">
        <v>43830</v>
      </c>
      <c r="R114" s="67" t="s">
        <v>33</v>
      </c>
      <c r="S114" s="212">
        <v>24</v>
      </c>
      <c r="T114" s="237">
        <v>152000000</v>
      </c>
      <c r="U114" s="240">
        <f>T114+T123</f>
        <v>652000000</v>
      </c>
      <c r="V114" s="215"/>
      <c r="W114" s="215" t="s">
        <v>127</v>
      </c>
      <c r="X114" s="215" t="s">
        <v>25</v>
      </c>
      <c r="Y114" s="212" t="s">
        <v>149</v>
      </c>
      <c r="Z114" s="237">
        <f t="shared" si="0"/>
        <v>152000000</v>
      </c>
    </row>
    <row r="115" spans="1:26" s="175" customFormat="1" ht="42" customHeight="1" x14ac:dyDescent="0.25">
      <c r="A115" s="274"/>
      <c r="B115" s="213"/>
      <c r="C115" s="216"/>
      <c r="D115" s="213"/>
      <c r="E115" s="213"/>
      <c r="F115" s="216"/>
      <c r="G115" s="213"/>
      <c r="H115" s="213"/>
      <c r="I115" s="213"/>
      <c r="J115" s="213"/>
      <c r="K115" s="219"/>
      <c r="L115" s="148">
        <v>10</v>
      </c>
      <c r="M115" s="122" t="s">
        <v>360</v>
      </c>
      <c r="N115" s="120">
        <v>1</v>
      </c>
      <c r="O115" s="123" t="s">
        <v>362</v>
      </c>
      <c r="P115" s="124">
        <v>43497</v>
      </c>
      <c r="Q115" s="124">
        <v>43830</v>
      </c>
      <c r="R115" s="123" t="s">
        <v>33</v>
      </c>
      <c r="S115" s="213"/>
      <c r="T115" s="238"/>
      <c r="U115" s="241"/>
      <c r="V115" s="216"/>
      <c r="W115" s="216"/>
      <c r="X115" s="216"/>
      <c r="Y115" s="213"/>
      <c r="Z115" s="238"/>
    </row>
    <row r="116" spans="1:26" s="175" customFormat="1" ht="134.25" customHeight="1" x14ac:dyDescent="0.25">
      <c r="A116" s="274"/>
      <c r="B116" s="213"/>
      <c r="C116" s="216"/>
      <c r="D116" s="213"/>
      <c r="E116" s="213"/>
      <c r="F116" s="216"/>
      <c r="G116" s="213"/>
      <c r="H116" s="213"/>
      <c r="I116" s="213"/>
      <c r="J116" s="213"/>
      <c r="K116" s="219"/>
      <c r="L116" s="148">
        <v>10</v>
      </c>
      <c r="M116" s="122" t="s">
        <v>359</v>
      </c>
      <c r="N116" s="120">
        <v>1</v>
      </c>
      <c r="O116" s="123" t="s">
        <v>363</v>
      </c>
      <c r="P116" s="124">
        <v>43497</v>
      </c>
      <c r="Q116" s="124">
        <v>43830</v>
      </c>
      <c r="R116" s="123" t="s">
        <v>33</v>
      </c>
      <c r="S116" s="213"/>
      <c r="T116" s="238"/>
      <c r="U116" s="241"/>
      <c r="V116" s="216"/>
      <c r="W116" s="216"/>
      <c r="X116" s="216"/>
      <c r="Y116" s="213"/>
      <c r="Z116" s="238"/>
    </row>
    <row r="117" spans="1:26" s="175" customFormat="1" ht="75" customHeight="1" x14ac:dyDescent="0.25">
      <c r="A117" s="274"/>
      <c r="B117" s="213"/>
      <c r="C117" s="216"/>
      <c r="D117" s="213"/>
      <c r="E117" s="213"/>
      <c r="F117" s="216"/>
      <c r="G117" s="213"/>
      <c r="H117" s="213"/>
      <c r="I117" s="213"/>
      <c r="J117" s="213"/>
      <c r="K117" s="219"/>
      <c r="L117" s="148">
        <v>10</v>
      </c>
      <c r="M117" s="122" t="s">
        <v>358</v>
      </c>
      <c r="N117" s="120">
        <v>1</v>
      </c>
      <c r="O117" s="123" t="s">
        <v>363</v>
      </c>
      <c r="P117" s="124">
        <v>43497</v>
      </c>
      <c r="Q117" s="124">
        <v>43830</v>
      </c>
      <c r="R117" s="123" t="s">
        <v>33</v>
      </c>
      <c r="S117" s="213"/>
      <c r="T117" s="238"/>
      <c r="U117" s="241"/>
      <c r="V117" s="216"/>
      <c r="W117" s="216"/>
      <c r="X117" s="216"/>
      <c r="Y117" s="213"/>
      <c r="Z117" s="238"/>
    </row>
    <row r="118" spans="1:26" s="175" customFormat="1" ht="107.25" customHeight="1" x14ac:dyDescent="0.25">
      <c r="A118" s="274"/>
      <c r="B118" s="213"/>
      <c r="C118" s="216"/>
      <c r="D118" s="213"/>
      <c r="E118" s="213"/>
      <c r="F118" s="216"/>
      <c r="G118" s="213"/>
      <c r="H118" s="213"/>
      <c r="I118" s="213"/>
      <c r="J118" s="213"/>
      <c r="K118" s="219"/>
      <c r="L118" s="148">
        <v>10</v>
      </c>
      <c r="M118" s="122" t="s">
        <v>364</v>
      </c>
      <c r="N118" s="120">
        <v>1</v>
      </c>
      <c r="O118" s="123" t="s">
        <v>365</v>
      </c>
      <c r="P118" s="124">
        <v>43497</v>
      </c>
      <c r="Q118" s="124">
        <v>43830</v>
      </c>
      <c r="R118" s="123" t="s">
        <v>33</v>
      </c>
      <c r="S118" s="213"/>
      <c r="T118" s="238"/>
      <c r="U118" s="241"/>
      <c r="V118" s="216"/>
      <c r="W118" s="216"/>
      <c r="X118" s="216"/>
      <c r="Y118" s="213"/>
      <c r="Z118" s="238"/>
    </row>
    <row r="119" spans="1:26" s="175" customFormat="1" ht="77.25" customHeight="1" x14ac:dyDescent="0.25">
      <c r="A119" s="274"/>
      <c r="B119" s="213"/>
      <c r="C119" s="216"/>
      <c r="D119" s="213"/>
      <c r="E119" s="213"/>
      <c r="F119" s="216"/>
      <c r="G119" s="213"/>
      <c r="H119" s="213"/>
      <c r="I119" s="213"/>
      <c r="J119" s="213"/>
      <c r="K119" s="219"/>
      <c r="L119" s="180">
        <v>10</v>
      </c>
      <c r="M119" s="123" t="s">
        <v>366</v>
      </c>
      <c r="N119" s="148">
        <v>1</v>
      </c>
      <c r="O119" s="123" t="s">
        <v>312</v>
      </c>
      <c r="P119" s="124">
        <v>43497</v>
      </c>
      <c r="Q119" s="124">
        <v>43830</v>
      </c>
      <c r="R119" s="123" t="s">
        <v>33</v>
      </c>
      <c r="S119" s="213"/>
      <c r="T119" s="238"/>
      <c r="U119" s="241"/>
      <c r="V119" s="216"/>
      <c r="W119" s="216"/>
      <c r="X119" s="216"/>
      <c r="Y119" s="213"/>
      <c r="Z119" s="238"/>
    </row>
    <row r="120" spans="1:26" s="175" customFormat="1" ht="63" customHeight="1" x14ac:dyDescent="0.25">
      <c r="A120" s="274"/>
      <c r="B120" s="213"/>
      <c r="C120" s="216"/>
      <c r="D120" s="213"/>
      <c r="E120" s="213"/>
      <c r="F120" s="216"/>
      <c r="G120" s="213"/>
      <c r="H120" s="213"/>
      <c r="I120" s="213"/>
      <c r="J120" s="213"/>
      <c r="K120" s="219"/>
      <c r="L120" s="180">
        <v>10</v>
      </c>
      <c r="M120" s="123" t="s">
        <v>367</v>
      </c>
      <c r="N120" s="148">
        <v>1</v>
      </c>
      <c r="O120" s="123" t="s">
        <v>579</v>
      </c>
      <c r="P120" s="124">
        <v>43497</v>
      </c>
      <c r="Q120" s="124">
        <v>43830</v>
      </c>
      <c r="R120" s="123" t="s">
        <v>33</v>
      </c>
      <c r="S120" s="213"/>
      <c r="T120" s="238"/>
      <c r="U120" s="241"/>
      <c r="V120" s="216"/>
      <c r="W120" s="216"/>
      <c r="X120" s="216"/>
      <c r="Y120" s="213"/>
      <c r="Z120" s="238"/>
    </row>
    <row r="121" spans="1:26" s="175" customFormat="1" ht="48" customHeight="1" x14ac:dyDescent="0.25">
      <c r="A121" s="274"/>
      <c r="B121" s="213"/>
      <c r="C121" s="216"/>
      <c r="D121" s="213"/>
      <c r="E121" s="213"/>
      <c r="F121" s="216"/>
      <c r="G121" s="213"/>
      <c r="H121" s="213"/>
      <c r="I121" s="213"/>
      <c r="J121" s="213"/>
      <c r="K121" s="219"/>
      <c r="L121" s="180">
        <v>15</v>
      </c>
      <c r="M121" s="123" t="s">
        <v>499</v>
      </c>
      <c r="N121" s="148">
        <v>1</v>
      </c>
      <c r="O121" s="123" t="s">
        <v>361</v>
      </c>
      <c r="P121" s="124">
        <v>43497</v>
      </c>
      <c r="Q121" s="124">
        <v>43830</v>
      </c>
      <c r="R121" s="123" t="s">
        <v>33</v>
      </c>
      <c r="S121" s="213"/>
      <c r="T121" s="238"/>
      <c r="U121" s="241"/>
      <c r="V121" s="216"/>
      <c r="W121" s="216"/>
      <c r="X121" s="216"/>
      <c r="Y121" s="213"/>
      <c r="Z121" s="238"/>
    </row>
    <row r="122" spans="1:26" s="175" customFormat="1" ht="114.75" customHeight="1" thickBot="1" x14ac:dyDescent="0.3">
      <c r="A122" s="274"/>
      <c r="B122" s="213"/>
      <c r="C122" s="216"/>
      <c r="D122" s="213"/>
      <c r="E122" s="213"/>
      <c r="F122" s="216"/>
      <c r="G122" s="214"/>
      <c r="H122" s="214"/>
      <c r="I122" s="214"/>
      <c r="J122" s="214"/>
      <c r="K122" s="220"/>
      <c r="L122" s="126">
        <v>15</v>
      </c>
      <c r="M122" s="125" t="s">
        <v>368</v>
      </c>
      <c r="N122" s="136">
        <v>1</v>
      </c>
      <c r="O122" s="127" t="s">
        <v>370</v>
      </c>
      <c r="P122" s="128">
        <v>43497</v>
      </c>
      <c r="Q122" s="128">
        <v>43830</v>
      </c>
      <c r="R122" s="127" t="s">
        <v>33</v>
      </c>
      <c r="S122" s="214"/>
      <c r="T122" s="239"/>
      <c r="U122" s="241"/>
      <c r="V122" s="217"/>
      <c r="W122" s="216"/>
      <c r="X122" s="217"/>
      <c r="Y122" s="213"/>
      <c r="Z122" s="239"/>
    </row>
    <row r="123" spans="1:26" s="175" customFormat="1" ht="102.75" customHeight="1" x14ac:dyDescent="0.25">
      <c r="A123" s="274"/>
      <c r="B123" s="213"/>
      <c r="C123" s="216"/>
      <c r="D123" s="213"/>
      <c r="E123" s="213"/>
      <c r="F123" s="216"/>
      <c r="G123" s="212"/>
      <c r="H123" s="279" t="s">
        <v>150</v>
      </c>
      <c r="I123" s="279">
        <v>35</v>
      </c>
      <c r="J123" s="212">
        <v>30</v>
      </c>
      <c r="K123" s="218" t="s">
        <v>154</v>
      </c>
      <c r="L123" s="120">
        <v>20</v>
      </c>
      <c r="M123" s="119" t="s">
        <v>501</v>
      </c>
      <c r="N123" s="144">
        <v>1</v>
      </c>
      <c r="O123" s="67" t="s">
        <v>369</v>
      </c>
      <c r="P123" s="121">
        <v>43497</v>
      </c>
      <c r="Q123" s="121">
        <v>43830</v>
      </c>
      <c r="R123" s="67" t="s">
        <v>33</v>
      </c>
      <c r="S123" s="212">
        <v>25</v>
      </c>
      <c r="T123" s="276">
        <v>500000000</v>
      </c>
      <c r="U123" s="241"/>
      <c r="V123" s="215"/>
      <c r="W123" s="216"/>
      <c r="X123" s="215" t="s">
        <v>25</v>
      </c>
      <c r="Y123" s="213"/>
      <c r="Z123" s="237">
        <f>T123</f>
        <v>500000000</v>
      </c>
    </row>
    <row r="124" spans="1:26" s="175" customFormat="1" ht="52.5" customHeight="1" x14ac:dyDescent="0.25">
      <c r="A124" s="274"/>
      <c r="B124" s="213"/>
      <c r="C124" s="216"/>
      <c r="D124" s="213"/>
      <c r="E124" s="213"/>
      <c r="F124" s="216"/>
      <c r="G124" s="213"/>
      <c r="H124" s="280"/>
      <c r="I124" s="280"/>
      <c r="J124" s="213"/>
      <c r="K124" s="219"/>
      <c r="L124" s="148">
        <v>20</v>
      </c>
      <c r="M124" s="122" t="s">
        <v>499</v>
      </c>
      <c r="N124" s="120">
        <v>1</v>
      </c>
      <c r="O124" s="123" t="s">
        <v>361</v>
      </c>
      <c r="P124" s="124">
        <v>43497</v>
      </c>
      <c r="Q124" s="124">
        <v>43830</v>
      </c>
      <c r="R124" s="123" t="s">
        <v>33</v>
      </c>
      <c r="S124" s="213"/>
      <c r="T124" s="277"/>
      <c r="U124" s="241"/>
      <c r="V124" s="216"/>
      <c r="W124" s="216"/>
      <c r="X124" s="216"/>
      <c r="Y124" s="213"/>
      <c r="Z124" s="238"/>
    </row>
    <row r="125" spans="1:26" s="175" customFormat="1" ht="105.75" customHeight="1" x14ac:dyDescent="0.25">
      <c r="A125" s="274"/>
      <c r="B125" s="213"/>
      <c r="C125" s="216"/>
      <c r="D125" s="213"/>
      <c r="E125" s="213"/>
      <c r="F125" s="216"/>
      <c r="G125" s="213"/>
      <c r="H125" s="280"/>
      <c r="I125" s="280"/>
      <c r="J125" s="213"/>
      <c r="K125" s="219"/>
      <c r="L125" s="148">
        <v>20</v>
      </c>
      <c r="M125" s="122" t="s">
        <v>502</v>
      </c>
      <c r="N125" s="120">
        <v>1</v>
      </c>
      <c r="O125" s="123" t="s">
        <v>373</v>
      </c>
      <c r="P125" s="124">
        <v>43497</v>
      </c>
      <c r="Q125" s="124">
        <v>43830</v>
      </c>
      <c r="R125" s="123" t="s">
        <v>33</v>
      </c>
      <c r="S125" s="213"/>
      <c r="T125" s="277"/>
      <c r="U125" s="241"/>
      <c r="V125" s="216"/>
      <c r="W125" s="216"/>
      <c r="X125" s="216"/>
      <c r="Y125" s="213"/>
      <c r="Z125" s="238"/>
    </row>
    <row r="126" spans="1:26" s="175" customFormat="1" ht="94.5" customHeight="1" x14ac:dyDescent="0.25">
      <c r="A126" s="274"/>
      <c r="B126" s="213"/>
      <c r="C126" s="216"/>
      <c r="D126" s="213"/>
      <c r="E126" s="213"/>
      <c r="F126" s="216"/>
      <c r="G126" s="213"/>
      <c r="H126" s="280"/>
      <c r="I126" s="280"/>
      <c r="J126" s="213"/>
      <c r="K126" s="219"/>
      <c r="L126" s="180">
        <v>20</v>
      </c>
      <c r="M126" s="123" t="s">
        <v>371</v>
      </c>
      <c r="N126" s="148">
        <v>1</v>
      </c>
      <c r="O126" s="123" t="s">
        <v>374</v>
      </c>
      <c r="P126" s="124">
        <v>43497</v>
      </c>
      <c r="Q126" s="124">
        <v>43830</v>
      </c>
      <c r="R126" s="123" t="s">
        <v>33</v>
      </c>
      <c r="S126" s="213"/>
      <c r="T126" s="277"/>
      <c r="U126" s="241"/>
      <c r="V126" s="216"/>
      <c r="W126" s="216"/>
      <c r="X126" s="216"/>
      <c r="Y126" s="213"/>
      <c r="Z126" s="238"/>
    </row>
    <row r="127" spans="1:26" s="175" customFormat="1" ht="111.75" customHeight="1" thickBot="1" x14ac:dyDescent="0.3">
      <c r="A127" s="274"/>
      <c r="B127" s="213"/>
      <c r="C127" s="216"/>
      <c r="D127" s="213"/>
      <c r="E127" s="213"/>
      <c r="F127" s="216"/>
      <c r="G127" s="214"/>
      <c r="H127" s="281"/>
      <c r="I127" s="281"/>
      <c r="J127" s="214"/>
      <c r="K127" s="220"/>
      <c r="L127" s="126">
        <v>20</v>
      </c>
      <c r="M127" s="125" t="s">
        <v>503</v>
      </c>
      <c r="N127" s="136">
        <v>1</v>
      </c>
      <c r="O127" s="127" t="s">
        <v>580</v>
      </c>
      <c r="P127" s="128">
        <v>43497</v>
      </c>
      <c r="Q127" s="128">
        <v>43830</v>
      </c>
      <c r="R127" s="127" t="s">
        <v>33</v>
      </c>
      <c r="S127" s="214"/>
      <c r="T127" s="278"/>
      <c r="U127" s="241"/>
      <c r="V127" s="217"/>
      <c r="W127" s="216"/>
      <c r="X127" s="217"/>
      <c r="Y127" s="213"/>
      <c r="Z127" s="239"/>
    </row>
    <row r="128" spans="1:26" s="175" customFormat="1" ht="96" customHeight="1" x14ac:dyDescent="0.25">
      <c r="A128" s="274"/>
      <c r="B128" s="213"/>
      <c r="C128" s="216"/>
      <c r="D128" s="213"/>
      <c r="E128" s="213"/>
      <c r="F128" s="216"/>
      <c r="G128" s="212"/>
      <c r="H128" s="212" t="s">
        <v>153</v>
      </c>
      <c r="I128" s="212">
        <v>36</v>
      </c>
      <c r="J128" s="212">
        <v>50</v>
      </c>
      <c r="K128" s="212" t="s">
        <v>504</v>
      </c>
      <c r="L128" s="144">
        <v>40</v>
      </c>
      <c r="M128" s="119" t="s">
        <v>505</v>
      </c>
      <c r="N128" s="144">
        <v>1</v>
      </c>
      <c r="O128" s="67" t="s">
        <v>372</v>
      </c>
      <c r="P128" s="121">
        <v>43497</v>
      </c>
      <c r="Q128" s="121">
        <v>43830</v>
      </c>
      <c r="R128" s="67" t="s">
        <v>33</v>
      </c>
      <c r="S128" s="213">
        <v>26</v>
      </c>
      <c r="T128" s="237">
        <v>328298207</v>
      </c>
      <c r="U128" s="240">
        <v>328298207</v>
      </c>
      <c r="V128" s="216"/>
      <c r="W128" s="216"/>
      <c r="X128" s="216" t="s">
        <v>25</v>
      </c>
      <c r="Y128" s="213"/>
      <c r="Z128" s="238">
        <f t="shared" si="0"/>
        <v>328298207</v>
      </c>
    </row>
    <row r="129" spans="1:29" s="175" customFormat="1" ht="100.5" customHeight="1" x14ac:dyDescent="0.25">
      <c r="A129" s="274"/>
      <c r="B129" s="213"/>
      <c r="C129" s="216"/>
      <c r="D129" s="213"/>
      <c r="E129" s="213"/>
      <c r="F129" s="216"/>
      <c r="G129" s="213"/>
      <c r="H129" s="213"/>
      <c r="I129" s="213"/>
      <c r="J129" s="213"/>
      <c r="K129" s="213"/>
      <c r="L129" s="148">
        <v>30</v>
      </c>
      <c r="M129" s="122" t="s">
        <v>506</v>
      </c>
      <c r="N129" s="120">
        <v>1</v>
      </c>
      <c r="O129" s="123" t="s">
        <v>361</v>
      </c>
      <c r="P129" s="124">
        <v>43497</v>
      </c>
      <c r="Q129" s="124">
        <v>43830</v>
      </c>
      <c r="R129" s="123" t="s">
        <v>33</v>
      </c>
      <c r="S129" s="213"/>
      <c r="T129" s="238"/>
      <c r="U129" s="241"/>
      <c r="V129" s="216"/>
      <c r="W129" s="216"/>
      <c r="X129" s="216"/>
      <c r="Y129" s="213"/>
      <c r="Z129" s="238"/>
    </row>
    <row r="130" spans="1:29" s="175" customFormat="1" ht="141" customHeight="1" thickBot="1" x14ac:dyDescent="0.3">
      <c r="A130" s="274"/>
      <c r="B130" s="213"/>
      <c r="C130" s="216"/>
      <c r="D130" s="213"/>
      <c r="E130" s="213"/>
      <c r="F130" s="216"/>
      <c r="G130" s="214"/>
      <c r="H130" s="214"/>
      <c r="I130" s="214"/>
      <c r="J130" s="213"/>
      <c r="K130" s="214"/>
      <c r="L130" s="126">
        <v>30</v>
      </c>
      <c r="M130" s="125" t="s">
        <v>507</v>
      </c>
      <c r="N130" s="136">
        <v>1</v>
      </c>
      <c r="O130" s="127" t="s">
        <v>373</v>
      </c>
      <c r="P130" s="128">
        <v>43497</v>
      </c>
      <c r="Q130" s="128">
        <v>43830</v>
      </c>
      <c r="R130" s="127" t="s">
        <v>33</v>
      </c>
      <c r="S130" s="213"/>
      <c r="T130" s="239"/>
      <c r="U130" s="242"/>
      <c r="V130" s="216"/>
      <c r="W130" s="216"/>
      <c r="X130" s="216"/>
      <c r="Y130" s="214"/>
      <c r="Z130" s="238"/>
    </row>
    <row r="131" spans="1:29" s="175" customFormat="1" ht="78" customHeight="1" x14ac:dyDescent="0.25">
      <c r="A131" s="274"/>
      <c r="B131" s="212">
        <v>18</v>
      </c>
      <c r="C131" s="215" t="s">
        <v>159</v>
      </c>
      <c r="D131" s="212" t="s">
        <v>160</v>
      </c>
      <c r="E131" s="212">
        <v>100</v>
      </c>
      <c r="F131" s="215" t="s">
        <v>508</v>
      </c>
      <c r="G131" s="212"/>
      <c r="H131" s="212" t="s">
        <v>162</v>
      </c>
      <c r="I131" s="212">
        <v>37</v>
      </c>
      <c r="J131" s="212">
        <v>100</v>
      </c>
      <c r="K131" s="218" t="s">
        <v>163</v>
      </c>
      <c r="L131" s="120">
        <v>25</v>
      </c>
      <c r="M131" s="119" t="s">
        <v>509</v>
      </c>
      <c r="N131" s="144">
        <v>1</v>
      </c>
      <c r="O131" s="67" t="s">
        <v>375</v>
      </c>
      <c r="P131" s="121">
        <v>43497</v>
      </c>
      <c r="Q131" s="121">
        <v>43830</v>
      </c>
      <c r="R131" s="67" t="s">
        <v>33</v>
      </c>
      <c r="S131" s="212">
        <v>28</v>
      </c>
      <c r="T131" s="237">
        <f>18000000+186000000+330000000+130000000+300000000</f>
        <v>964000000</v>
      </c>
      <c r="U131" s="237">
        <f>T131</f>
        <v>964000000</v>
      </c>
      <c r="V131" s="215"/>
      <c r="W131" s="215" t="s">
        <v>127</v>
      </c>
      <c r="X131" s="215" t="s">
        <v>25</v>
      </c>
      <c r="Y131" s="215" t="s">
        <v>165</v>
      </c>
      <c r="Z131" s="237">
        <f t="shared" si="0"/>
        <v>964000000</v>
      </c>
    </row>
    <row r="132" spans="1:29" s="175" customFormat="1" ht="130.5" customHeight="1" x14ac:dyDescent="0.25">
      <c r="A132" s="274"/>
      <c r="B132" s="213"/>
      <c r="C132" s="216"/>
      <c r="D132" s="213"/>
      <c r="E132" s="213"/>
      <c r="F132" s="216"/>
      <c r="G132" s="213"/>
      <c r="H132" s="213"/>
      <c r="I132" s="213"/>
      <c r="J132" s="213"/>
      <c r="K132" s="219"/>
      <c r="L132" s="148">
        <v>25</v>
      </c>
      <c r="M132" s="122" t="s">
        <v>510</v>
      </c>
      <c r="N132" s="120">
        <v>1</v>
      </c>
      <c r="O132" s="123" t="s">
        <v>376</v>
      </c>
      <c r="P132" s="124">
        <v>43497</v>
      </c>
      <c r="Q132" s="124">
        <v>43830</v>
      </c>
      <c r="R132" s="123" t="s">
        <v>33</v>
      </c>
      <c r="S132" s="213"/>
      <c r="T132" s="238"/>
      <c r="U132" s="238"/>
      <c r="V132" s="216"/>
      <c r="W132" s="216"/>
      <c r="X132" s="216"/>
      <c r="Y132" s="216"/>
      <c r="Z132" s="238"/>
    </row>
    <row r="133" spans="1:29" s="175" customFormat="1" ht="88.5" customHeight="1" x14ac:dyDescent="0.25">
      <c r="A133" s="274"/>
      <c r="B133" s="213"/>
      <c r="C133" s="216"/>
      <c r="D133" s="213"/>
      <c r="E133" s="213"/>
      <c r="F133" s="216"/>
      <c r="G133" s="213"/>
      <c r="H133" s="213"/>
      <c r="I133" s="213"/>
      <c r="J133" s="213"/>
      <c r="K133" s="219"/>
      <c r="L133" s="180">
        <v>25</v>
      </c>
      <c r="M133" s="123" t="s">
        <v>378</v>
      </c>
      <c r="N133" s="148">
        <v>1</v>
      </c>
      <c r="O133" s="123" t="s">
        <v>377</v>
      </c>
      <c r="P133" s="124">
        <v>43497</v>
      </c>
      <c r="Q133" s="124">
        <v>43830</v>
      </c>
      <c r="R133" s="123" t="s">
        <v>33</v>
      </c>
      <c r="S133" s="213"/>
      <c r="T133" s="238"/>
      <c r="U133" s="238"/>
      <c r="V133" s="216"/>
      <c r="W133" s="216"/>
      <c r="X133" s="216"/>
      <c r="Y133" s="216"/>
      <c r="Z133" s="238"/>
    </row>
    <row r="134" spans="1:29" s="175" customFormat="1" ht="88.5" customHeight="1" thickBot="1" x14ac:dyDescent="0.3">
      <c r="A134" s="274"/>
      <c r="B134" s="214"/>
      <c r="C134" s="217"/>
      <c r="D134" s="214"/>
      <c r="E134" s="214"/>
      <c r="F134" s="217"/>
      <c r="G134" s="214"/>
      <c r="H134" s="214"/>
      <c r="I134" s="214"/>
      <c r="J134" s="214"/>
      <c r="K134" s="220"/>
      <c r="L134" s="126">
        <v>25</v>
      </c>
      <c r="M134" s="125" t="s">
        <v>511</v>
      </c>
      <c r="N134" s="136">
        <v>1</v>
      </c>
      <c r="O134" s="149" t="s">
        <v>581</v>
      </c>
      <c r="P134" s="128">
        <v>43497</v>
      </c>
      <c r="Q134" s="128">
        <v>43830</v>
      </c>
      <c r="R134" s="127" t="s">
        <v>33</v>
      </c>
      <c r="S134" s="214"/>
      <c r="T134" s="239"/>
      <c r="U134" s="239"/>
      <c r="V134" s="217"/>
      <c r="W134" s="217"/>
      <c r="X134" s="217"/>
      <c r="Y134" s="217"/>
      <c r="Z134" s="239"/>
    </row>
    <row r="135" spans="1:29" s="175" customFormat="1" ht="100.5" customHeight="1" x14ac:dyDescent="0.25">
      <c r="A135" s="274"/>
      <c r="B135" s="212">
        <v>9</v>
      </c>
      <c r="C135" s="215" t="s">
        <v>166</v>
      </c>
      <c r="D135" s="212" t="s">
        <v>167</v>
      </c>
      <c r="E135" s="212">
        <v>100</v>
      </c>
      <c r="F135" s="215" t="s">
        <v>512</v>
      </c>
      <c r="G135" s="212"/>
      <c r="H135" s="212" t="s">
        <v>169</v>
      </c>
      <c r="I135" s="212">
        <v>38</v>
      </c>
      <c r="J135" s="212">
        <v>45</v>
      </c>
      <c r="K135" s="218" t="s">
        <v>170</v>
      </c>
      <c r="L135" s="120">
        <v>50</v>
      </c>
      <c r="M135" s="119" t="s">
        <v>380</v>
      </c>
      <c r="N135" s="120">
        <v>1</v>
      </c>
      <c r="O135" s="67" t="s">
        <v>357</v>
      </c>
      <c r="P135" s="121">
        <v>43497</v>
      </c>
      <c r="Q135" s="121">
        <v>43830</v>
      </c>
      <c r="R135" s="67" t="s">
        <v>33</v>
      </c>
      <c r="S135" s="212">
        <v>29</v>
      </c>
      <c r="T135" s="237">
        <v>220000000</v>
      </c>
      <c r="U135" s="237">
        <f>SUM(T135:T137)</f>
        <v>470000000</v>
      </c>
      <c r="V135" s="215"/>
      <c r="W135" s="215" t="s">
        <v>127</v>
      </c>
      <c r="X135" s="215" t="s">
        <v>25</v>
      </c>
      <c r="Y135" s="215" t="s">
        <v>172</v>
      </c>
      <c r="Z135" s="237">
        <f t="shared" si="0"/>
        <v>220000000</v>
      </c>
    </row>
    <row r="136" spans="1:29" s="175" customFormat="1" ht="91.5" customHeight="1" thickBot="1" x14ac:dyDescent="0.3">
      <c r="A136" s="274"/>
      <c r="B136" s="213"/>
      <c r="C136" s="216"/>
      <c r="D136" s="213"/>
      <c r="E136" s="213"/>
      <c r="F136" s="216"/>
      <c r="G136" s="214"/>
      <c r="H136" s="214"/>
      <c r="I136" s="214"/>
      <c r="J136" s="214"/>
      <c r="K136" s="219"/>
      <c r="L136" s="126">
        <v>50</v>
      </c>
      <c r="M136" s="147" t="s">
        <v>379</v>
      </c>
      <c r="N136" s="126">
        <v>1</v>
      </c>
      <c r="O136" s="127" t="s">
        <v>381</v>
      </c>
      <c r="P136" s="128">
        <v>43497</v>
      </c>
      <c r="Q136" s="128">
        <v>43830</v>
      </c>
      <c r="R136" s="127" t="s">
        <v>33</v>
      </c>
      <c r="S136" s="213"/>
      <c r="T136" s="239"/>
      <c r="U136" s="238"/>
      <c r="V136" s="216"/>
      <c r="W136" s="216"/>
      <c r="X136" s="216"/>
      <c r="Y136" s="216"/>
      <c r="Z136" s="239"/>
    </row>
    <row r="137" spans="1:29" s="175" customFormat="1" ht="150.75" customHeight="1" thickBot="1" x14ac:dyDescent="0.3">
      <c r="A137" s="274"/>
      <c r="B137" s="214"/>
      <c r="C137" s="216"/>
      <c r="D137" s="213"/>
      <c r="E137" s="213"/>
      <c r="F137" s="216"/>
      <c r="G137" s="150"/>
      <c r="H137" s="150" t="s">
        <v>173</v>
      </c>
      <c r="I137" s="150">
        <v>39</v>
      </c>
      <c r="J137" s="150">
        <v>55</v>
      </c>
      <c r="K137" s="130" t="s">
        <v>174</v>
      </c>
      <c r="L137" s="129">
        <v>100</v>
      </c>
      <c r="M137" s="151" t="s">
        <v>175</v>
      </c>
      <c r="N137" s="129">
        <v>1</v>
      </c>
      <c r="O137" s="138" t="s">
        <v>382</v>
      </c>
      <c r="P137" s="139">
        <v>43497</v>
      </c>
      <c r="Q137" s="139">
        <v>43830</v>
      </c>
      <c r="R137" s="138" t="s">
        <v>33</v>
      </c>
      <c r="S137" s="150">
        <v>30</v>
      </c>
      <c r="T137" s="152">
        <v>250000000</v>
      </c>
      <c r="U137" s="238"/>
      <c r="V137" s="216"/>
      <c r="W137" s="216"/>
      <c r="X137" s="216"/>
      <c r="Y137" s="216"/>
      <c r="Z137" s="152">
        <f t="shared" si="0"/>
        <v>250000000</v>
      </c>
    </row>
    <row r="138" spans="1:29" s="175" customFormat="1" ht="73.5" customHeight="1" x14ac:dyDescent="0.25">
      <c r="A138" s="274"/>
      <c r="B138" s="213">
        <v>4</v>
      </c>
      <c r="C138" s="215" t="s">
        <v>176</v>
      </c>
      <c r="D138" s="212" t="s">
        <v>177</v>
      </c>
      <c r="E138" s="212">
        <v>100</v>
      </c>
      <c r="F138" s="215" t="s">
        <v>178</v>
      </c>
      <c r="G138" s="212"/>
      <c r="H138" s="212" t="s">
        <v>179</v>
      </c>
      <c r="I138" s="212">
        <v>40</v>
      </c>
      <c r="J138" s="212">
        <v>100</v>
      </c>
      <c r="K138" s="218" t="s">
        <v>180</v>
      </c>
      <c r="L138" s="120">
        <v>30</v>
      </c>
      <c r="M138" s="122" t="s">
        <v>385</v>
      </c>
      <c r="N138" s="120">
        <v>1</v>
      </c>
      <c r="O138" s="67" t="s">
        <v>386</v>
      </c>
      <c r="P138" s="121">
        <v>43497</v>
      </c>
      <c r="Q138" s="121">
        <v>43830</v>
      </c>
      <c r="R138" s="67" t="s">
        <v>33</v>
      </c>
      <c r="S138" s="212">
        <v>31</v>
      </c>
      <c r="T138" s="237">
        <v>280000000</v>
      </c>
      <c r="U138" s="237">
        <f>T138</f>
        <v>280000000</v>
      </c>
      <c r="V138" s="215"/>
      <c r="W138" s="215" t="s">
        <v>127</v>
      </c>
      <c r="X138" s="215" t="s">
        <v>25</v>
      </c>
      <c r="Y138" s="215" t="s">
        <v>182</v>
      </c>
      <c r="Z138" s="237">
        <f t="shared" si="0"/>
        <v>280000000</v>
      </c>
    </row>
    <row r="139" spans="1:29" s="175" customFormat="1" ht="57" customHeight="1" x14ac:dyDescent="0.25">
      <c r="A139" s="274"/>
      <c r="B139" s="213"/>
      <c r="C139" s="216"/>
      <c r="D139" s="213"/>
      <c r="E139" s="213"/>
      <c r="F139" s="216"/>
      <c r="G139" s="213"/>
      <c r="H139" s="213"/>
      <c r="I139" s="213"/>
      <c r="J139" s="213"/>
      <c r="K139" s="219"/>
      <c r="L139" s="148">
        <v>30</v>
      </c>
      <c r="M139" s="122" t="s">
        <v>384</v>
      </c>
      <c r="N139" s="120">
        <v>1</v>
      </c>
      <c r="O139" s="123" t="s">
        <v>387</v>
      </c>
      <c r="P139" s="124">
        <v>43497</v>
      </c>
      <c r="Q139" s="124">
        <v>43830</v>
      </c>
      <c r="R139" s="123" t="s">
        <v>33</v>
      </c>
      <c r="S139" s="213"/>
      <c r="T139" s="238"/>
      <c r="U139" s="238"/>
      <c r="V139" s="216"/>
      <c r="W139" s="216"/>
      <c r="X139" s="216"/>
      <c r="Y139" s="216"/>
      <c r="Z139" s="238"/>
    </row>
    <row r="140" spans="1:29" s="175" customFormat="1" ht="124.5" customHeight="1" thickBot="1" x14ac:dyDescent="0.3">
      <c r="A140" s="274"/>
      <c r="B140" s="214"/>
      <c r="C140" s="217"/>
      <c r="D140" s="214"/>
      <c r="E140" s="214"/>
      <c r="F140" s="217"/>
      <c r="G140" s="214"/>
      <c r="H140" s="214"/>
      <c r="I140" s="214"/>
      <c r="J140" s="214"/>
      <c r="K140" s="220"/>
      <c r="L140" s="126">
        <v>40</v>
      </c>
      <c r="M140" s="125" t="s">
        <v>383</v>
      </c>
      <c r="N140" s="126">
        <v>1</v>
      </c>
      <c r="O140" s="127" t="s">
        <v>388</v>
      </c>
      <c r="P140" s="128">
        <v>43497</v>
      </c>
      <c r="Q140" s="128">
        <v>43830</v>
      </c>
      <c r="R140" s="127" t="s">
        <v>33</v>
      </c>
      <c r="S140" s="214"/>
      <c r="T140" s="239"/>
      <c r="U140" s="239"/>
      <c r="V140" s="217"/>
      <c r="W140" s="217"/>
      <c r="X140" s="217"/>
      <c r="Y140" s="217"/>
      <c r="Z140" s="239"/>
    </row>
    <row r="141" spans="1:29" s="175" customFormat="1" ht="55.5" customHeight="1" x14ac:dyDescent="0.25">
      <c r="A141" s="274"/>
      <c r="B141" s="212">
        <v>2</v>
      </c>
      <c r="C141" s="216" t="s">
        <v>183</v>
      </c>
      <c r="D141" s="213" t="s">
        <v>184</v>
      </c>
      <c r="E141" s="212">
        <v>100</v>
      </c>
      <c r="F141" s="216" t="s">
        <v>513</v>
      </c>
      <c r="G141" s="213"/>
      <c r="H141" s="213" t="s">
        <v>186</v>
      </c>
      <c r="I141" s="213">
        <v>41</v>
      </c>
      <c r="J141" s="212">
        <v>100</v>
      </c>
      <c r="K141" s="218" t="s">
        <v>187</v>
      </c>
      <c r="L141" s="120">
        <v>50</v>
      </c>
      <c r="M141" s="122" t="s">
        <v>514</v>
      </c>
      <c r="N141" s="120">
        <v>1</v>
      </c>
      <c r="O141" s="67" t="s">
        <v>390</v>
      </c>
      <c r="P141" s="121">
        <v>43497</v>
      </c>
      <c r="Q141" s="121">
        <v>43830</v>
      </c>
      <c r="R141" s="67" t="s">
        <v>33</v>
      </c>
      <c r="S141" s="213">
        <v>32</v>
      </c>
      <c r="T141" s="237">
        <v>90000000</v>
      </c>
      <c r="U141" s="238">
        <f>T141</f>
        <v>90000000</v>
      </c>
      <c r="V141" s="216"/>
      <c r="W141" s="216" t="s">
        <v>127</v>
      </c>
      <c r="X141" s="216" t="s">
        <v>25</v>
      </c>
      <c r="Y141" s="216" t="s">
        <v>189</v>
      </c>
      <c r="Z141" s="238">
        <f t="shared" si="0"/>
        <v>90000000</v>
      </c>
      <c r="AC141" s="179">
        <f>SUM(Z93:Z141)</f>
        <v>4924298207</v>
      </c>
    </row>
    <row r="142" spans="1:29" s="175" customFormat="1" ht="112.5" customHeight="1" thickBot="1" x14ac:dyDescent="0.3">
      <c r="A142" s="275"/>
      <c r="B142" s="214"/>
      <c r="C142" s="217"/>
      <c r="D142" s="214"/>
      <c r="E142" s="214"/>
      <c r="F142" s="217"/>
      <c r="G142" s="214"/>
      <c r="H142" s="214"/>
      <c r="I142" s="214"/>
      <c r="J142" s="214"/>
      <c r="K142" s="220"/>
      <c r="L142" s="126">
        <v>50</v>
      </c>
      <c r="M142" s="127" t="s">
        <v>389</v>
      </c>
      <c r="N142" s="126">
        <v>1</v>
      </c>
      <c r="O142" s="127" t="s">
        <v>391</v>
      </c>
      <c r="P142" s="128">
        <v>43497</v>
      </c>
      <c r="Q142" s="128">
        <v>43830</v>
      </c>
      <c r="R142" s="127" t="s">
        <v>33</v>
      </c>
      <c r="S142" s="214"/>
      <c r="T142" s="239"/>
      <c r="U142" s="239"/>
      <c r="V142" s="217"/>
      <c r="W142" s="217"/>
      <c r="X142" s="217"/>
      <c r="Y142" s="217"/>
      <c r="Z142" s="239"/>
      <c r="AC142" s="179"/>
    </row>
    <row r="143" spans="1:29" s="175" customFormat="1" ht="112.5" customHeight="1" x14ac:dyDescent="0.25">
      <c r="A143" s="344" t="s">
        <v>190</v>
      </c>
      <c r="B143" s="209">
        <v>60</v>
      </c>
      <c r="C143" s="209" t="s">
        <v>191</v>
      </c>
      <c r="D143" s="209" t="s">
        <v>192</v>
      </c>
      <c r="E143" s="209">
        <v>100</v>
      </c>
      <c r="F143" s="209" t="s">
        <v>515</v>
      </c>
      <c r="G143" s="209"/>
      <c r="H143" s="209" t="s">
        <v>194</v>
      </c>
      <c r="I143" s="209">
        <v>42</v>
      </c>
      <c r="J143" s="209">
        <v>30</v>
      </c>
      <c r="K143" s="258" t="s">
        <v>516</v>
      </c>
      <c r="L143" s="154">
        <v>30</v>
      </c>
      <c r="M143" s="153" t="s">
        <v>392</v>
      </c>
      <c r="N143" s="154">
        <v>1</v>
      </c>
      <c r="O143" s="68" t="s">
        <v>393</v>
      </c>
      <c r="P143" s="155">
        <v>43497</v>
      </c>
      <c r="Q143" s="155">
        <v>43830</v>
      </c>
      <c r="R143" s="68" t="s">
        <v>33</v>
      </c>
      <c r="S143" s="209">
        <v>33</v>
      </c>
      <c r="T143" s="255">
        <v>400000000</v>
      </c>
      <c r="U143" s="255">
        <f>SUM(T143:T150)</f>
        <v>1460000000</v>
      </c>
      <c r="V143" s="264"/>
      <c r="W143" s="264" t="s">
        <v>127</v>
      </c>
      <c r="X143" s="264" t="s">
        <v>25</v>
      </c>
      <c r="Y143" s="264" t="s">
        <v>197</v>
      </c>
      <c r="Z143" s="255">
        <f t="shared" si="0"/>
        <v>400000000</v>
      </c>
    </row>
    <row r="144" spans="1:29" s="175" customFormat="1" ht="98.25" customHeight="1" x14ac:dyDescent="0.25">
      <c r="A144" s="345"/>
      <c r="B144" s="210"/>
      <c r="C144" s="210"/>
      <c r="D144" s="210"/>
      <c r="E144" s="210"/>
      <c r="F144" s="210"/>
      <c r="G144" s="210"/>
      <c r="H144" s="210"/>
      <c r="I144" s="210"/>
      <c r="J144" s="210"/>
      <c r="K144" s="259"/>
      <c r="L144" s="181">
        <v>20</v>
      </c>
      <c r="M144" s="62" t="s">
        <v>518</v>
      </c>
      <c r="N144" s="62">
        <v>1</v>
      </c>
      <c r="O144" s="62" t="s">
        <v>582</v>
      </c>
      <c r="P144" s="156">
        <v>43497</v>
      </c>
      <c r="Q144" s="156">
        <v>43830</v>
      </c>
      <c r="R144" s="62" t="s">
        <v>33</v>
      </c>
      <c r="S144" s="210"/>
      <c r="T144" s="256"/>
      <c r="U144" s="256"/>
      <c r="V144" s="265"/>
      <c r="W144" s="265"/>
      <c r="X144" s="265"/>
      <c r="Y144" s="265"/>
      <c r="Z144" s="256"/>
    </row>
    <row r="145" spans="1:29" s="175" customFormat="1" ht="81.75" customHeight="1" thickBot="1" x14ac:dyDescent="0.3">
      <c r="A145" s="346"/>
      <c r="B145" s="210"/>
      <c r="C145" s="210"/>
      <c r="D145" s="210"/>
      <c r="E145" s="210"/>
      <c r="F145" s="210"/>
      <c r="G145" s="211"/>
      <c r="H145" s="211"/>
      <c r="I145" s="211"/>
      <c r="J145" s="211"/>
      <c r="K145" s="266"/>
      <c r="L145" s="158">
        <v>50</v>
      </c>
      <c r="M145" s="157" t="s">
        <v>519</v>
      </c>
      <c r="N145" s="158">
        <v>1</v>
      </c>
      <c r="O145" s="62" t="s">
        <v>583</v>
      </c>
      <c r="P145" s="159">
        <v>43497</v>
      </c>
      <c r="Q145" s="159">
        <v>43830</v>
      </c>
      <c r="R145" s="157" t="s">
        <v>33</v>
      </c>
      <c r="S145" s="211"/>
      <c r="T145" s="257"/>
      <c r="U145" s="256"/>
      <c r="V145" s="265"/>
      <c r="W145" s="265"/>
      <c r="X145" s="260"/>
      <c r="Y145" s="265"/>
      <c r="Z145" s="257"/>
    </row>
    <row r="146" spans="1:29" s="175" customFormat="1" ht="123.75" customHeight="1" x14ac:dyDescent="0.25">
      <c r="A146" s="346"/>
      <c r="B146" s="210"/>
      <c r="C146" s="210"/>
      <c r="D146" s="210"/>
      <c r="E146" s="210"/>
      <c r="F146" s="210"/>
      <c r="G146" s="209"/>
      <c r="H146" s="209" t="s">
        <v>198</v>
      </c>
      <c r="I146" s="209">
        <v>43</v>
      </c>
      <c r="J146" s="209">
        <v>50</v>
      </c>
      <c r="K146" s="258" t="s">
        <v>517</v>
      </c>
      <c r="L146" s="154">
        <v>25</v>
      </c>
      <c r="M146" s="153" t="s">
        <v>520</v>
      </c>
      <c r="N146" s="154">
        <v>1</v>
      </c>
      <c r="O146" s="68" t="s">
        <v>394</v>
      </c>
      <c r="P146" s="155">
        <v>43497</v>
      </c>
      <c r="Q146" s="155">
        <v>43830</v>
      </c>
      <c r="R146" s="68" t="s">
        <v>33</v>
      </c>
      <c r="S146" s="210">
        <v>34</v>
      </c>
      <c r="T146" s="255">
        <v>970000000</v>
      </c>
      <c r="U146" s="256"/>
      <c r="V146" s="265"/>
      <c r="W146" s="265"/>
      <c r="X146" s="264" t="s">
        <v>25</v>
      </c>
      <c r="Y146" s="265"/>
      <c r="Z146" s="255">
        <f t="shared" si="0"/>
        <v>970000000</v>
      </c>
    </row>
    <row r="147" spans="1:29" s="175" customFormat="1" ht="129" customHeight="1" x14ac:dyDescent="0.25">
      <c r="A147" s="347"/>
      <c r="B147" s="210"/>
      <c r="C147" s="210"/>
      <c r="D147" s="210"/>
      <c r="E147" s="210"/>
      <c r="F147" s="210"/>
      <c r="G147" s="210"/>
      <c r="H147" s="210"/>
      <c r="I147" s="210"/>
      <c r="J147" s="210"/>
      <c r="K147" s="259"/>
      <c r="L147" s="161">
        <v>25</v>
      </c>
      <c r="M147" s="160" t="s">
        <v>521</v>
      </c>
      <c r="N147" s="161">
        <v>1</v>
      </c>
      <c r="O147" s="62" t="s">
        <v>395</v>
      </c>
      <c r="P147" s="156">
        <v>43497</v>
      </c>
      <c r="Q147" s="156">
        <v>43830</v>
      </c>
      <c r="R147" s="62" t="s">
        <v>33</v>
      </c>
      <c r="S147" s="210"/>
      <c r="T147" s="256"/>
      <c r="U147" s="256"/>
      <c r="V147" s="265"/>
      <c r="W147" s="265"/>
      <c r="X147" s="265"/>
      <c r="Y147" s="265"/>
      <c r="Z147" s="256"/>
    </row>
    <row r="148" spans="1:29" s="175" customFormat="1" ht="87" customHeight="1" x14ac:dyDescent="0.25">
      <c r="A148" s="347"/>
      <c r="B148" s="210"/>
      <c r="C148" s="210"/>
      <c r="D148" s="210"/>
      <c r="E148" s="210"/>
      <c r="F148" s="210"/>
      <c r="G148" s="210"/>
      <c r="H148" s="210"/>
      <c r="I148" s="210"/>
      <c r="J148" s="210"/>
      <c r="K148" s="259"/>
      <c r="L148" s="154">
        <v>25</v>
      </c>
      <c r="M148" s="153" t="s">
        <v>522</v>
      </c>
      <c r="N148" s="154">
        <v>1</v>
      </c>
      <c r="O148" s="62" t="s">
        <v>584</v>
      </c>
      <c r="P148" s="156">
        <v>43497</v>
      </c>
      <c r="Q148" s="156">
        <v>43830</v>
      </c>
      <c r="R148" s="62" t="s">
        <v>33</v>
      </c>
      <c r="S148" s="210"/>
      <c r="T148" s="256"/>
      <c r="U148" s="256"/>
      <c r="V148" s="265"/>
      <c r="W148" s="265"/>
      <c r="X148" s="265"/>
      <c r="Y148" s="265"/>
      <c r="Z148" s="256"/>
    </row>
    <row r="149" spans="1:29" s="175" customFormat="1" ht="94.5" customHeight="1" thickBot="1" x14ac:dyDescent="0.3">
      <c r="A149" s="347"/>
      <c r="B149" s="210"/>
      <c r="C149" s="210"/>
      <c r="D149" s="210"/>
      <c r="E149" s="210"/>
      <c r="F149" s="210"/>
      <c r="G149" s="211"/>
      <c r="H149" s="211"/>
      <c r="I149" s="211"/>
      <c r="J149" s="211"/>
      <c r="K149" s="266"/>
      <c r="L149" s="168">
        <v>25</v>
      </c>
      <c r="M149" s="157" t="s">
        <v>523</v>
      </c>
      <c r="N149" s="158">
        <v>1</v>
      </c>
      <c r="O149" s="157" t="s">
        <v>585</v>
      </c>
      <c r="P149" s="159">
        <v>43497</v>
      </c>
      <c r="Q149" s="159">
        <v>43830</v>
      </c>
      <c r="R149" s="157" t="s">
        <v>33</v>
      </c>
      <c r="S149" s="211"/>
      <c r="T149" s="257"/>
      <c r="U149" s="256"/>
      <c r="V149" s="265"/>
      <c r="W149" s="265"/>
      <c r="X149" s="260"/>
      <c r="Y149" s="265"/>
      <c r="Z149" s="257"/>
    </row>
    <row r="150" spans="1:29" s="175" customFormat="1" ht="123.75" customHeight="1" thickBot="1" x14ac:dyDescent="0.3">
      <c r="A150" s="347"/>
      <c r="B150" s="210"/>
      <c r="C150" s="211"/>
      <c r="D150" s="211"/>
      <c r="E150" s="211"/>
      <c r="F150" s="211"/>
      <c r="G150" s="162"/>
      <c r="H150" s="163" t="s">
        <v>201</v>
      </c>
      <c r="I150" s="163">
        <v>44</v>
      </c>
      <c r="J150" s="166">
        <v>20</v>
      </c>
      <c r="K150" s="164" t="s">
        <v>202</v>
      </c>
      <c r="L150" s="168">
        <v>100</v>
      </c>
      <c r="M150" s="165" t="s">
        <v>246</v>
      </c>
      <c r="N150" s="162">
        <v>1</v>
      </c>
      <c r="O150" s="166" t="s">
        <v>396</v>
      </c>
      <c r="P150" s="167">
        <v>43497</v>
      </c>
      <c r="Q150" s="167">
        <v>43830</v>
      </c>
      <c r="R150" s="166" t="s">
        <v>33</v>
      </c>
      <c r="S150" s="168">
        <v>35</v>
      </c>
      <c r="T150" s="169">
        <f>90000000</f>
        <v>90000000</v>
      </c>
      <c r="U150" s="257"/>
      <c r="V150" s="265"/>
      <c r="W150" s="265"/>
      <c r="X150" s="166" t="s">
        <v>25</v>
      </c>
      <c r="Y150" s="260"/>
      <c r="Z150" s="170">
        <f t="shared" si="0"/>
        <v>90000000</v>
      </c>
    </row>
    <row r="151" spans="1:29" s="175" customFormat="1" ht="62.25" customHeight="1" x14ac:dyDescent="0.25">
      <c r="A151" s="347"/>
      <c r="B151" s="209">
        <v>40</v>
      </c>
      <c r="C151" s="265" t="s">
        <v>213</v>
      </c>
      <c r="D151" s="210" t="s">
        <v>214</v>
      </c>
      <c r="E151" s="209">
        <v>100</v>
      </c>
      <c r="F151" s="265" t="s">
        <v>524</v>
      </c>
      <c r="G151" s="209"/>
      <c r="H151" s="209" t="s">
        <v>216</v>
      </c>
      <c r="I151" s="209">
        <v>45</v>
      </c>
      <c r="J151" s="209">
        <v>30</v>
      </c>
      <c r="K151" s="258" t="s">
        <v>525</v>
      </c>
      <c r="L151" s="154">
        <v>30</v>
      </c>
      <c r="M151" s="171" t="s">
        <v>397</v>
      </c>
      <c r="N151" s="154">
        <v>1</v>
      </c>
      <c r="O151" s="68" t="s">
        <v>399</v>
      </c>
      <c r="P151" s="155">
        <v>43497</v>
      </c>
      <c r="Q151" s="155">
        <v>43830</v>
      </c>
      <c r="R151" s="68" t="s">
        <v>33</v>
      </c>
      <c r="S151" s="209">
        <v>39</v>
      </c>
      <c r="T151" s="255">
        <v>250000000</v>
      </c>
      <c r="U151" s="267">
        <f>SUM(T151:T159)</f>
        <v>1177701793</v>
      </c>
      <c r="V151" s="261"/>
      <c r="W151" s="270" t="s">
        <v>244</v>
      </c>
      <c r="X151" s="264" t="s">
        <v>25</v>
      </c>
      <c r="Y151" s="270" t="s">
        <v>219</v>
      </c>
      <c r="Z151" s="255">
        <f t="shared" si="0"/>
        <v>250000000</v>
      </c>
    </row>
    <row r="152" spans="1:29" s="175" customFormat="1" ht="92.25" customHeight="1" x14ac:dyDescent="0.25">
      <c r="A152" s="347"/>
      <c r="B152" s="210"/>
      <c r="C152" s="265"/>
      <c r="D152" s="210"/>
      <c r="E152" s="210"/>
      <c r="F152" s="265"/>
      <c r="G152" s="210"/>
      <c r="H152" s="210"/>
      <c r="I152" s="210"/>
      <c r="J152" s="210"/>
      <c r="K152" s="259"/>
      <c r="L152" s="161">
        <v>30</v>
      </c>
      <c r="M152" s="153" t="s">
        <v>398</v>
      </c>
      <c r="N152" s="154">
        <v>1</v>
      </c>
      <c r="O152" s="62" t="s">
        <v>400</v>
      </c>
      <c r="P152" s="156">
        <v>43497</v>
      </c>
      <c r="Q152" s="156">
        <v>43830</v>
      </c>
      <c r="R152" s="62" t="s">
        <v>33</v>
      </c>
      <c r="S152" s="210"/>
      <c r="T152" s="256"/>
      <c r="U152" s="268"/>
      <c r="V152" s="262"/>
      <c r="W152" s="271"/>
      <c r="X152" s="265"/>
      <c r="Y152" s="271"/>
      <c r="Z152" s="256"/>
    </row>
    <row r="153" spans="1:29" s="175" customFormat="1" ht="85.5" customHeight="1" thickBot="1" x14ac:dyDescent="0.3">
      <c r="A153" s="347"/>
      <c r="B153" s="210"/>
      <c r="C153" s="265"/>
      <c r="D153" s="210"/>
      <c r="E153" s="210"/>
      <c r="F153" s="265"/>
      <c r="G153" s="211"/>
      <c r="H153" s="211"/>
      <c r="I153" s="211"/>
      <c r="J153" s="211"/>
      <c r="K153" s="266"/>
      <c r="L153" s="158">
        <v>40</v>
      </c>
      <c r="M153" s="165" t="s">
        <v>401</v>
      </c>
      <c r="N153" s="158">
        <v>1</v>
      </c>
      <c r="O153" s="157" t="s">
        <v>402</v>
      </c>
      <c r="P153" s="159">
        <v>43497</v>
      </c>
      <c r="Q153" s="159">
        <v>43830</v>
      </c>
      <c r="R153" s="157" t="s">
        <v>33</v>
      </c>
      <c r="S153" s="211"/>
      <c r="T153" s="257"/>
      <c r="U153" s="268"/>
      <c r="V153" s="263"/>
      <c r="W153" s="271"/>
      <c r="X153" s="260"/>
      <c r="Y153" s="271"/>
      <c r="Z153" s="257"/>
    </row>
    <row r="154" spans="1:29" s="175" customFormat="1" ht="42.75" customHeight="1" x14ac:dyDescent="0.25">
      <c r="A154" s="347"/>
      <c r="B154" s="210"/>
      <c r="C154" s="265"/>
      <c r="D154" s="210"/>
      <c r="E154" s="210"/>
      <c r="F154" s="265"/>
      <c r="G154" s="209"/>
      <c r="H154" s="209" t="s">
        <v>220</v>
      </c>
      <c r="I154" s="209">
        <v>46</v>
      </c>
      <c r="J154" s="209">
        <v>55</v>
      </c>
      <c r="K154" s="258" t="s">
        <v>221</v>
      </c>
      <c r="L154" s="154">
        <v>20</v>
      </c>
      <c r="M154" s="171" t="s">
        <v>404</v>
      </c>
      <c r="N154" s="154">
        <v>1</v>
      </c>
      <c r="O154" s="68" t="s">
        <v>405</v>
      </c>
      <c r="P154" s="155">
        <v>43497</v>
      </c>
      <c r="Q154" s="155">
        <v>43830</v>
      </c>
      <c r="R154" s="68" t="s">
        <v>33</v>
      </c>
      <c r="S154" s="209">
        <v>40</v>
      </c>
      <c r="T154" s="255">
        <f>(230000000+600000000)-298207</f>
        <v>829701793</v>
      </c>
      <c r="U154" s="268"/>
      <c r="V154" s="261"/>
      <c r="W154" s="271"/>
      <c r="X154" s="264" t="s">
        <v>25</v>
      </c>
      <c r="Y154" s="271"/>
      <c r="Z154" s="255">
        <f t="shared" si="0"/>
        <v>829701793</v>
      </c>
    </row>
    <row r="155" spans="1:29" s="175" customFormat="1" ht="88.5" customHeight="1" x14ac:dyDescent="0.25">
      <c r="A155" s="347"/>
      <c r="B155" s="210"/>
      <c r="C155" s="265"/>
      <c r="D155" s="210"/>
      <c r="E155" s="210"/>
      <c r="F155" s="265"/>
      <c r="G155" s="210"/>
      <c r="H155" s="210"/>
      <c r="I155" s="210"/>
      <c r="J155" s="210"/>
      <c r="K155" s="259"/>
      <c r="L155" s="161">
        <v>20</v>
      </c>
      <c r="M155" s="153" t="s">
        <v>526</v>
      </c>
      <c r="N155" s="154">
        <v>1</v>
      </c>
      <c r="O155" s="62" t="s">
        <v>406</v>
      </c>
      <c r="P155" s="156">
        <v>43497</v>
      </c>
      <c r="Q155" s="156">
        <v>43830</v>
      </c>
      <c r="R155" s="62" t="s">
        <v>33</v>
      </c>
      <c r="S155" s="210"/>
      <c r="T155" s="256"/>
      <c r="U155" s="268"/>
      <c r="V155" s="262"/>
      <c r="W155" s="271"/>
      <c r="X155" s="265"/>
      <c r="Y155" s="271"/>
      <c r="Z155" s="256"/>
    </row>
    <row r="156" spans="1:29" s="175" customFormat="1" ht="111" customHeight="1" x14ac:dyDescent="0.25">
      <c r="A156" s="347"/>
      <c r="B156" s="210"/>
      <c r="C156" s="265"/>
      <c r="D156" s="210"/>
      <c r="E156" s="210"/>
      <c r="F156" s="265"/>
      <c r="G156" s="210"/>
      <c r="H156" s="210"/>
      <c r="I156" s="210"/>
      <c r="J156" s="210"/>
      <c r="K156" s="259"/>
      <c r="L156" s="161">
        <v>20</v>
      </c>
      <c r="M156" s="153" t="s">
        <v>407</v>
      </c>
      <c r="N156" s="154">
        <v>1</v>
      </c>
      <c r="O156" s="62" t="s">
        <v>408</v>
      </c>
      <c r="P156" s="156">
        <v>43497</v>
      </c>
      <c r="Q156" s="156">
        <v>43830</v>
      </c>
      <c r="R156" s="62" t="s">
        <v>33</v>
      </c>
      <c r="S156" s="210"/>
      <c r="T156" s="256"/>
      <c r="U156" s="268"/>
      <c r="V156" s="262"/>
      <c r="W156" s="271"/>
      <c r="X156" s="265"/>
      <c r="Y156" s="271"/>
      <c r="Z156" s="256"/>
    </row>
    <row r="157" spans="1:29" s="175" customFormat="1" ht="100.5" customHeight="1" x14ac:dyDescent="0.25">
      <c r="A157" s="347"/>
      <c r="B157" s="210"/>
      <c r="C157" s="265"/>
      <c r="D157" s="210"/>
      <c r="E157" s="210"/>
      <c r="F157" s="265"/>
      <c r="G157" s="210"/>
      <c r="H157" s="210"/>
      <c r="I157" s="210"/>
      <c r="J157" s="210"/>
      <c r="K157" s="259"/>
      <c r="L157" s="161">
        <v>20</v>
      </c>
      <c r="M157" s="153" t="s">
        <v>409</v>
      </c>
      <c r="N157" s="154">
        <v>1</v>
      </c>
      <c r="O157" s="62" t="s">
        <v>340</v>
      </c>
      <c r="P157" s="156">
        <v>43497</v>
      </c>
      <c r="Q157" s="156">
        <v>43830</v>
      </c>
      <c r="R157" s="62" t="s">
        <v>33</v>
      </c>
      <c r="S157" s="210"/>
      <c r="T157" s="256"/>
      <c r="U157" s="268"/>
      <c r="V157" s="262"/>
      <c r="W157" s="271"/>
      <c r="X157" s="265"/>
      <c r="Y157" s="271"/>
      <c r="Z157" s="256"/>
    </row>
    <row r="158" spans="1:29" s="175" customFormat="1" ht="117.75" customHeight="1" thickBot="1" x14ac:dyDescent="0.3">
      <c r="A158" s="347"/>
      <c r="B158" s="210"/>
      <c r="C158" s="265"/>
      <c r="D158" s="210"/>
      <c r="E158" s="210"/>
      <c r="F158" s="265"/>
      <c r="G158" s="211"/>
      <c r="H158" s="211"/>
      <c r="I158" s="211"/>
      <c r="J158" s="211"/>
      <c r="K158" s="260"/>
      <c r="L158" s="158">
        <v>20</v>
      </c>
      <c r="M158" s="172" t="s">
        <v>403</v>
      </c>
      <c r="N158" s="168">
        <v>1</v>
      </c>
      <c r="O158" s="172" t="s">
        <v>410</v>
      </c>
      <c r="P158" s="155">
        <v>43497</v>
      </c>
      <c r="Q158" s="155">
        <v>43830</v>
      </c>
      <c r="R158" s="172" t="s">
        <v>33</v>
      </c>
      <c r="S158" s="211"/>
      <c r="T158" s="257"/>
      <c r="U158" s="268"/>
      <c r="V158" s="263"/>
      <c r="W158" s="271"/>
      <c r="X158" s="260"/>
      <c r="Y158" s="271"/>
      <c r="Z158" s="257"/>
    </row>
    <row r="159" spans="1:29" s="175" customFormat="1" ht="212.25" customHeight="1" thickBot="1" x14ac:dyDescent="0.3">
      <c r="A159" s="348"/>
      <c r="B159" s="211"/>
      <c r="C159" s="260"/>
      <c r="D159" s="211"/>
      <c r="E159" s="211"/>
      <c r="F159" s="260"/>
      <c r="G159" s="168"/>
      <c r="H159" s="173" t="s">
        <v>223</v>
      </c>
      <c r="I159" s="173">
        <v>47</v>
      </c>
      <c r="J159" s="162">
        <v>15</v>
      </c>
      <c r="K159" s="172" t="s">
        <v>224</v>
      </c>
      <c r="L159" s="168">
        <v>100</v>
      </c>
      <c r="M159" s="172" t="s">
        <v>225</v>
      </c>
      <c r="N159" s="168">
        <v>1</v>
      </c>
      <c r="O159" s="172" t="s">
        <v>411</v>
      </c>
      <c r="P159" s="167">
        <v>43497</v>
      </c>
      <c r="Q159" s="167">
        <v>43830</v>
      </c>
      <c r="R159" s="172" t="s">
        <v>33</v>
      </c>
      <c r="S159" s="168">
        <v>41</v>
      </c>
      <c r="T159" s="169">
        <v>98000000</v>
      </c>
      <c r="U159" s="269"/>
      <c r="V159" s="174"/>
      <c r="W159" s="272"/>
      <c r="X159" s="172" t="s">
        <v>25</v>
      </c>
      <c r="Y159" s="272"/>
      <c r="Z159" s="169">
        <f t="shared" si="0"/>
        <v>98000000</v>
      </c>
      <c r="AC159" s="179">
        <f>SUM(Z143:Z159)</f>
        <v>2637701793</v>
      </c>
    </row>
    <row r="160" spans="1:29" ht="33" customHeight="1" thickBot="1" x14ac:dyDescent="0.3">
      <c r="A160" s="65">
        <v>4</v>
      </c>
      <c r="B160" s="59"/>
      <c r="C160" s="66">
        <v>24</v>
      </c>
      <c r="D160" s="343"/>
      <c r="E160" s="59"/>
      <c r="F160" s="66">
        <v>25</v>
      </c>
      <c r="I160" s="33">
        <v>47</v>
      </c>
      <c r="J160" s="59"/>
      <c r="L160" s="182"/>
      <c r="T160" s="54">
        <f>SUM(T4:T159)</f>
        <v>13003298207</v>
      </c>
      <c r="U160" s="54">
        <f>SUM(U4:U159)</f>
        <v>13003298207</v>
      </c>
      <c r="V160" s="41"/>
      <c r="Z160" s="54">
        <f>SUM(Z4:Z159)</f>
        <v>13003298207</v>
      </c>
    </row>
    <row r="161" spans="1:32" ht="34.5" customHeight="1" thickBot="1" x14ac:dyDescent="0.3">
      <c r="A161" s="34" t="s">
        <v>226</v>
      </c>
      <c r="B161" s="34"/>
      <c r="C161" s="42" t="s">
        <v>227</v>
      </c>
      <c r="D161" s="343"/>
      <c r="E161" s="34"/>
      <c r="F161" s="42" t="s">
        <v>228</v>
      </c>
      <c r="I161" s="2" t="s">
        <v>229</v>
      </c>
      <c r="J161" s="34"/>
      <c r="L161" s="183"/>
    </row>
    <row r="162" spans="1:32" ht="15.75" x14ac:dyDescent="0.25">
      <c r="C162" s="43"/>
      <c r="D162"/>
      <c r="F162" s="43"/>
      <c r="G162" s="50"/>
      <c r="H162" s="51"/>
      <c r="I162" s="51"/>
      <c r="K162" s="43"/>
      <c r="M162" s="43"/>
      <c r="N162" s="50"/>
      <c r="O162" s="43"/>
      <c r="P162" s="53"/>
      <c r="Q162" s="53"/>
      <c r="R162" s="342" t="s">
        <v>230</v>
      </c>
      <c r="S162" s="342"/>
      <c r="T162" s="342"/>
      <c r="U162" s="56">
        <v>7733963525</v>
      </c>
      <c r="V162" s="47"/>
      <c r="W162" s="43"/>
      <c r="X162" s="43"/>
      <c r="Y162" s="43"/>
      <c r="Z162" s="57"/>
    </row>
    <row r="163" spans="1:32" ht="15.75" x14ac:dyDescent="0.25">
      <c r="C163" s="43"/>
      <c r="D163"/>
      <c r="F163" s="43"/>
      <c r="G163" s="50"/>
      <c r="H163" s="51"/>
      <c r="I163" s="51"/>
      <c r="K163" s="43"/>
      <c r="M163" s="43"/>
      <c r="N163" s="50"/>
      <c r="O163" s="43"/>
      <c r="P163" s="53"/>
      <c r="Q163" s="53"/>
      <c r="R163" s="342" t="s">
        <v>231</v>
      </c>
      <c r="S163" s="342"/>
      <c r="T163" s="342"/>
      <c r="U163" s="57">
        <f>4300000000-1656000000</f>
        <v>2644000000</v>
      </c>
      <c r="V163" s="48"/>
      <c r="W163" s="43"/>
      <c r="X163" s="43"/>
      <c r="Y163" s="43"/>
      <c r="Z163" s="57"/>
    </row>
    <row r="164" spans="1:32" x14ac:dyDescent="0.25">
      <c r="C164" s="43"/>
      <c r="D164"/>
      <c r="F164" s="43"/>
      <c r="G164" s="50"/>
      <c r="H164" s="51"/>
      <c r="I164" s="51"/>
      <c r="K164" s="43"/>
      <c r="M164" s="43"/>
      <c r="N164" s="50"/>
      <c r="O164" s="43"/>
      <c r="P164" s="53"/>
      <c r="Q164" s="53"/>
      <c r="R164" s="44" t="s">
        <v>232</v>
      </c>
      <c r="S164" s="50"/>
      <c r="T164" s="57"/>
      <c r="U164" s="57">
        <f>SUM(U162:U163)</f>
        <v>10377963525</v>
      </c>
      <c r="V164" s="48"/>
      <c r="W164" s="43"/>
      <c r="X164" s="43"/>
      <c r="Y164" s="43"/>
      <c r="Z164" s="57"/>
    </row>
    <row r="165" spans="1:32" x14ac:dyDescent="0.25">
      <c r="C165" s="43"/>
      <c r="D165"/>
      <c r="F165" s="43"/>
      <c r="G165" s="50"/>
      <c r="H165" s="51"/>
      <c r="I165" s="51"/>
      <c r="K165" s="43"/>
      <c r="M165" s="43"/>
      <c r="N165" s="50"/>
      <c r="O165" s="43"/>
      <c r="P165" s="53"/>
      <c r="Q165" s="53"/>
      <c r="R165" s="43"/>
      <c r="S165" s="50"/>
      <c r="T165" s="57"/>
      <c r="U165" s="57"/>
      <c r="V165" s="48"/>
      <c r="W165" s="43"/>
      <c r="X165" s="43"/>
      <c r="Y165" s="43"/>
      <c r="Z165" s="57"/>
    </row>
    <row r="166" spans="1:32" x14ac:dyDescent="0.25">
      <c r="C166" s="43"/>
      <c r="D166"/>
      <c r="F166" s="43"/>
      <c r="G166" s="50"/>
      <c r="H166" s="51"/>
      <c r="I166" s="51"/>
      <c r="K166" s="43"/>
      <c r="M166" s="43"/>
      <c r="N166" s="50"/>
      <c r="O166" s="43"/>
      <c r="P166" s="53"/>
      <c r="Q166" s="53"/>
      <c r="R166" s="45"/>
      <c r="S166" s="50"/>
      <c r="T166" s="57"/>
      <c r="U166" s="57"/>
      <c r="V166" s="48"/>
      <c r="W166" s="43"/>
      <c r="X166" s="43"/>
      <c r="Y166" s="43"/>
      <c r="Z166" s="57"/>
      <c r="AF166" s="32"/>
    </row>
    <row r="170" spans="1:32" x14ac:dyDescent="0.25">
      <c r="T170" s="55">
        <v>11957000000</v>
      </c>
    </row>
    <row r="181" spans="18:18" ht="26.25" x14ac:dyDescent="0.25">
      <c r="R181" s="40">
        <v>11257000000</v>
      </c>
    </row>
    <row r="185" spans="18:18" x14ac:dyDescent="0.25">
      <c r="R185" s="46">
        <f>R181-T160</f>
        <v>-1746298207</v>
      </c>
    </row>
  </sheetData>
  <mergeCells count="612">
    <mergeCell ref="J79:J82"/>
    <mergeCell ref="F40:F45"/>
    <mergeCell ref="I89:I92"/>
    <mergeCell ref="G11:G14"/>
    <mergeCell ref="H11:H14"/>
    <mergeCell ref="I11:I14"/>
    <mergeCell ref="I22:I26"/>
    <mergeCell ref="I27:I29"/>
    <mergeCell ref="I74:I78"/>
    <mergeCell ref="J74:J78"/>
    <mergeCell ref="B79:B82"/>
    <mergeCell ref="B60:B63"/>
    <mergeCell ref="G114:G122"/>
    <mergeCell ref="H114:H122"/>
    <mergeCell ref="I114:I122"/>
    <mergeCell ref="C131:C134"/>
    <mergeCell ref="D131:D134"/>
    <mergeCell ref="F131:F134"/>
    <mergeCell ref="G131:G134"/>
    <mergeCell ref="H131:H134"/>
    <mergeCell ref="I131:I134"/>
    <mergeCell ref="C79:C82"/>
    <mergeCell ref="D79:D82"/>
    <mergeCell ref="F79:F82"/>
    <mergeCell ref="G79:G82"/>
    <mergeCell ref="H79:H82"/>
    <mergeCell ref="I79:I82"/>
    <mergeCell ref="E79:E82"/>
    <mergeCell ref="E131:E134"/>
    <mergeCell ref="I93:I95"/>
    <mergeCell ref="D85:D92"/>
    <mergeCell ref="G89:G92"/>
    <mergeCell ref="H89:H92"/>
    <mergeCell ref="C114:C130"/>
    <mergeCell ref="B15:B21"/>
    <mergeCell ref="B22:B29"/>
    <mergeCell ref="B30:B35"/>
    <mergeCell ref="E4:E14"/>
    <mergeCell ref="E15:E21"/>
    <mergeCell ref="E22:E29"/>
    <mergeCell ref="I9:I10"/>
    <mergeCell ref="I1:I3"/>
    <mergeCell ref="C4:C14"/>
    <mergeCell ref="G30:G33"/>
    <mergeCell ref="H30:H33"/>
    <mergeCell ref="H22:H29"/>
    <mergeCell ref="H34:H35"/>
    <mergeCell ref="I34:I35"/>
    <mergeCell ref="Z85:Z88"/>
    <mergeCell ref="Z89:Z92"/>
    <mergeCell ref="Y85:Y92"/>
    <mergeCell ref="Y79:Y82"/>
    <mergeCell ref="Z79:Z82"/>
    <mergeCell ref="K89:K92"/>
    <mergeCell ref="J89:J92"/>
    <mergeCell ref="F85:F92"/>
    <mergeCell ref="B36:B39"/>
    <mergeCell ref="B40:B45"/>
    <mergeCell ref="B64:B66"/>
    <mergeCell ref="B67:B78"/>
    <mergeCell ref="B85:B92"/>
    <mergeCell ref="U79:U82"/>
    <mergeCell ref="E40:E45"/>
    <mergeCell ref="J40:J41"/>
    <mergeCell ref="H42:H45"/>
    <mergeCell ref="I42:I45"/>
    <mergeCell ref="J42:J45"/>
    <mergeCell ref="S67:S78"/>
    <mergeCell ref="K40:K41"/>
    <mergeCell ref="K42:K45"/>
    <mergeCell ref="C46:C59"/>
    <mergeCell ref="D46:D59"/>
    <mergeCell ref="Z60:Z63"/>
    <mergeCell ref="X64:X66"/>
    <mergeCell ref="Z64:Z66"/>
    <mergeCell ref="C64:C66"/>
    <mergeCell ref="D64:D66"/>
    <mergeCell ref="F64:F66"/>
    <mergeCell ref="G64:G66"/>
    <mergeCell ref="H64:H66"/>
    <mergeCell ref="I64:I66"/>
    <mergeCell ref="E64:E66"/>
    <mergeCell ref="E60:E63"/>
    <mergeCell ref="J60:J63"/>
    <mergeCell ref="J64:J66"/>
    <mergeCell ref="Z34:Z35"/>
    <mergeCell ref="X40:X45"/>
    <mergeCell ref="V40:V45"/>
    <mergeCell ref="C36:C39"/>
    <mergeCell ref="D36:D39"/>
    <mergeCell ref="F36:F39"/>
    <mergeCell ref="G36:G39"/>
    <mergeCell ref="H36:H39"/>
    <mergeCell ref="I36:I39"/>
    <mergeCell ref="K36:K39"/>
    <mergeCell ref="S36:S39"/>
    <mergeCell ref="T36:T39"/>
    <mergeCell ref="U36:U39"/>
    <mergeCell ref="V36:V39"/>
    <mergeCell ref="W36:W39"/>
    <mergeCell ref="X36:X39"/>
    <mergeCell ref="Y36:Y39"/>
    <mergeCell ref="Z36:Z39"/>
    <mergeCell ref="C30:C35"/>
    <mergeCell ref="D30:D35"/>
    <mergeCell ref="F30:F35"/>
    <mergeCell ref="G34:G35"/>
    <mergeCell ref="E36:E39"/>
    <mergeCell ref="I30:I33"/>
    <mergeCell ref="T34:T35"/>
    <mergeCell ref="S40:S45"/>
    <mergeCell ref="S34:S35"/>
    <mergeCell ref="V34:V35"/>
    <mergeCell ref="W34:W35"/>
    <mergeCell ref="X34:X35"/>
    <mergeCell ref="T64:T66"/>
    <mergeCell ref="U64:U66"/>
    <mergeCell ref="V64:V66"/>
    <mergeCell ref="W64:W66"/>
    <mergeCell ref="S64:S66"/>
    <mergeCell ref="S60:S63"/>
    <mergeCell ref="T60:T63"/>
    <mergeCell ref="U60:U63"/>
    <mergeCell ref="V60:V63"/>
    <mergeCell ref="W60:W63"/>
    <mergeCell ref="X60:X63"/>
    <mergeCell ref="V48:V49"/>
    <mergeCell ref="S47:S48"/>
    <mergeCell ref="T47:T48"/>
    <mergeCell ref="X47:X48"/>
    <mergeCell ref="A143:A159"/>
    <mergeCell ref="C151:C159"/>
    <mergeCell ref="C111:C113"/>
    <mergeCell ref="D111:D113"/>
    <mergeCell ref="F111:F113"/>
    <mergeCell ref="G111:G113"/>
    <mergeCell ref="H111:H113"/>
    <mergeCell ref="I111:I113"/>
    <mergeCell ref="J154:J158"/>
    <mergeCell ref="G143:G145"/>
    <mergeCell ref="H143:H145"/>
    <mergeCell ref="I143:I145"/>
    <mergeCell ref="J138:J140"/>
    <mergeCell ref="J141:J142"/>
    <mergeCell ref="J143:J145"/>
    <mergeCell ref="D138:D140"/>
    <mergeCell ref="F138:F140"/>
    <mergeCell ref="C135:C137"/>
    <mergeCell ref="D135:D137"/>
    <mergeCell ref="F135:F137"/>
    <mergeCell ref="E135:E137"/>
    <mergeCell ref="J123:J127"/>
    <mergeCell ref="J128:J130"/>
    <mergeCell ref="J131:J134"/>
    <mergeCell ref="B141:B142"/>
    <mergeCell ref="B143:B150"/>
    <mergeCell ref="B151:B159"/>
    <mergeCell ref="E111:E113"/>
    <mergeCell ref="E114:E130"/>
    <mergeCell ref="T111:T113"/>
    <mergeCell ref="K114:K122"/>
    <mergeCell ref="J111:J113"/>
    <mergeCell ref="J114:J122"/>
    <mergeCell ref="K143:K145"/>
    <mergeCell ref="S143:S145"/>
    <mergeCell ref="G135:G136"/>
    <mergeCell ref="H135:H136"/>
    <mergeCell ref="I135:I136"/>
    <mergeCell ref="J135:J136"/>
    <mergeCell ref="E138:E140"/>
    <mergeCell ref="D114:D130"/>
    <mergeCell ref="F114:F130"/>
    <mergeCell ref="E141:E142"/>
    <mergeCell ref="E151:E159"/>
    <mergeCell ref="Y138:Y140"/>
    <mergeCell ref="W138:W140"/>
    <mergeCell ref="G138:G140"/>
    <mergeCell ref="H138:H140"/>
    <mergeCell ref="I138:I140"/>
    <mergeCell ref="K138:K140"/>
    <mergeCell ref="S138:S140"/>
    <mergeCell ref="U40:U45"/>
    <mergeCell ref="B104:B107"/>
    <mergeCell ref="B108:B110"/>
    <mergeCell ref="B111:B113"/>
    <mergeCell ref="B114:B130"/>
    <mergeCell ref="B131:B134"/>
    <mergeCell ref="B135:B137"/>
    <mergeCell ref="B138:B140"/>
    <mergeCell ref="Y40:Y45"/>
    <mergeCell ref="Y64:Y66"/>
    <mergeCell ref="Y60:Y63"/>
    <mergeCell ref="V79:V82"/>
    <mergeCell ref="W79:W82"/>
    <mergeCell ref="X79:X82"/>
    <mergeCell ref="K83:K84"/>
    <mergeCell ref="J83:J84"/>
    <mergeCell ref="E46:E59"/>
    <mergeCell ref="W46:W49"/>
    <mergeCell ref="C40:C45"/>
    <mergeCell ref="D40:D45"/>
    <mergeCell ref="R162:T162"/>
    <mergeCell ref="R163:T163"/>
    <mergeCell ref="D151:D159"/>
    <mergeCell ref="F151:F159"/>
    <mergeCell ref="D160:D161"/>
    <mergeCell ref="T138:T140"/>
    <mergeCell ref="C93:C103"/>
    <mergeCell ref="S93:S95"/>
    <mergeCell ref="E104:E107"/>
    <mergeCell ref="J93:J95"/>
    <mergeCell ref="J104:J107"/>
    <mergeCell ref="J108:J110"/>
    <mergeCell ref="F46:F59"/>
    <mergeCell ref="F74:F78"/>
    <mergeCell ref="G74:G78"/>
    <mergeCell ref="H74:H78"/>
    <mergeCell ref="K93:K95"/>
    <mergeCell ref="F93:F103"/>
    <mergeCell ref="E85:E92"/>
    <mergeCell ref="E93:E103"/>
    <mergeCell ref="C85:C92"/>
    <mergeCell ref="W40:W45"/>
    <mergeCell ref="K64:K66"/>
    <mergeCell ref="F60:F63"/>
    <mergeCell ref="G60:G63"/>
    <mergeCell ref="H60:H63"/>
    <mergeCell ref="I60:I63"/>
    <mergeCell ref="K60:K63"/>
    <mergeCell ref="Z15:Z21"/>
    <mergeCell ref="K30:K33"/>
    <mergeCell ref="Z30:Z33"/>
    <mergeCell ref="Z22:Z29"/>
    <mergeCell ref="S22:S29"/>
    <mergeCell ref="U22:U29"/>
    <mergeCell ref="W22:W29"/>
    <mergeCell ref="X22:X29"/>
    <mergeCell ref="W15:W21"/>
    <mergeCell ref="Y15:Y21"/>
    <mergeCell ref="U15:U21"/>
    <mergeCell ref="V15:V21"/>
    <mergeCell ref="X15:X21"/>
    <mergeCell ref="V22:V29"/>
    <mergeCell ref="S30:S33"/>
    <mergeCell ref="T30:T33"/>
    <mergeCell ref="Z40:Z45"/>
    <mergeCell ref="S15:S21"/>
    <mergeCell ref="C15:C21"/>
    <mergeCell ref="D15:D21"/>
    <mergeCell ref="F15:F21"/>
    <mergeCell ref="G15:G21"/>
    <mergeCell ref="H15:H21"/>
    <mergeCell ref="O1:O3"/>
    <mergeCell ref="D4:D14"/>
    <mergeCell ref="S11:S14"/>
    <mergeCell ref="I4:I8"/>
    <mergeCell ref="K4:K8"/>
    <mergeCell ref="K1:K3"/>
    <mergeCell ref="M1:M3"/>
    <mergeCell ref="P1:P3"/>
    <mergeCell ref="Q1:Q3"/>
    <mergeCell ref="R1:R3"/>
    <mergeCell ref="L1:L3"/>
    <mergeCell ref="J20:J21"/>
    <mergeCell ref="J18:J19"/>
    <mergeCell ref="J15:J17"/>
    <mergeCell ref="N1:N3"/>
    <mergeCell ref="G9:G10"/>
    <mergeCell ref="H9:H10"/>
    <mergeCell ref="F4:F14"/>
    <mergeCell ref="K11:K14"/>
    <mergeCell ref="A1:A3"/>
    <mergeCell ref="C1:C3"/>
    <mergeCell ref="D1:D3"/>
    <mergeCell ref="F1:F3"/>
    <mergeCell ref="G1:G3"/>
    <mergeCell ref="H1:H3"/>
    <mergeCell ref="G4:G8"/>
    <mergeCell ref="H4:H8"/>
    <mergeCell ref="B1:B3"/>
    <mergeCell ref="E1:E3"/>
    <mergeCell ref="J1:J3"/>
    <mergeCell ref="B4:B14"/>
    <mergeCell ref="J4:J8"/>
    <mergeCell ref="J9:J10"/>
    <mergeCell ref="J11:J14"/>
    <mergeCell ref="T11:T14"/>
    <mergeCell ref="U11:U14"/>
    <mergeCell ref="V11:V14"/>
    <mergeCell ref="W11:W14"/>
    <mergeCell ref="X11:X14"/>
    <mergeCell ref="Y11:Y14"/>
    <mergeCell ref="Z11:Z14"/>
    <mergeCell ref="Z4:Z8"/>
    <mergeCell ref="S1:S3"/>
    <mergeCell ref="T1:U2"/>
    <mergeCell ref="W1:W3"/>
    <mergeCell ref="X1:X3"/>
    <mergeCell ref="Y1:Y3"/>
    <mergeCell ref="Z1:Z3"/>
    <mergeCell ref="Y9:Y10"/>
    <mergeCell ref="S4:S8"/>
    <mergeCell ref="T4:T8"/>
    <mergeCell ref="U4:U8"/>
    <mergeCell ref="V1:V3"/>
    <mergeCell ref="V4:V8"/>
    <mergeCell ref="X4:X8"/>
    <mergeCell ref="Z9:Z10"/>
    <mergeCell ref="Y4:Y8"/>
    <mergeCell ref="Y104:Y107"/>
    <mergeCell ref="Z104:Z107"/>
    <mergeCell ref="Z93:Z95"/>
    <mergeCell ref="T93:T95"/>
    <mergeCell ref="V93:V95"/>
    <mergeCell ref="X93:X95"/>
    <mergeCell ref="Z97:Z102"/>
    <mergeCell ref="Z108:Z110"/>
    <mergeCell ref="Y108:Y110"/>
    <mergeCell ref="T108:T110"/>
    <mergeCell ref="U108:U110"/>
    <mergeCell ref="V108:V110"/>
    <mergeCell ref="W108:W110"/>
    <mergeCell ref="X108:X110"/>
    <mergeCell ref="Y93:Y102"/>
    <mergeCell ref="Z114:Z122"/>
    <mergeCell ref="Z131:Z134"/>
    <mergeCell ref="W131:W134"/>
    <mergeCell ref="Z111:Z113"/>
    <mergeCell ref="X111:X113"/>
    <mergeCell ref="Y111:Y113"/>
    <mergeCell ref="Z123:Z127"/>
    <mergeCell ref="G128:G130"/>
    <mergeCell ref="H128:H130"/>
    <mergeCell ref="I128:I130"/>
    <mergeCell ref="S128:S130"/>
    <mergeCell ref="T128:T130"/>
    <mergeCell ref="V128:V130"/>
    <mergeCell ref="W114:W130"/>
    <mergeCell ref="Z128:Z130"/>
    <mergeCell ref="X128:X130"/>
    <mergeCell ref="G123:G127"/>
    <mergeCell ref="H123:H127"/>
    <mergeCell ref="I123:I127"/>
    <mergeCell ref="K123:K127"/>
    <mergeCell ref="X123:X127"/>
    <mergeCell ref="X114:X122"/>
    <mergeCell ref="U111:U113"/>
    <mergeCell ref="V111:V113"/>
    <mergeCell ref="Z135:Z136"/>
    <mergeCell ref="U135:U137"/>
    <mergeCell ref="V135:V137"/>
    <mergeCell ref="X135:X137"/>
    <mergeCell ref="Y135:Y137"/>
    <mergeCell ref="W135:W137"/>
    <mergeCell ref="T131:T134"/>
    <mergeCell ref="U131:U134"/>
    <mergeCell ref="V131:V134"/>
    <mergeCell ref="X131:X134"/>
    <mergeCell ref="Y131:Y134"/>
    <mergeCell ref="Z138:Z140"/>
    <mergeCell ref="A93:A142"/>
    <mergeCell ref="C141:C142"/>
    <mergeCell ref="D141:D142"/>
    <mergeCell ref="F141:F142"/>
    <mergeCell ref="G141:G142"/>
    <mergeCell ref="H141:H142"/>
    <mergeCell ref="I141:I142"/>
    <mergeCell ref="K141:K142"/>
    <mergeCell ref="S141:S142"/>
    <mergeCell ref="T141:T142"/>
    <mergeCell ref="U141:U142"/>
    <mergeCell ref="V141:V142"/>
    <mergeCell ref="X141:X142"/>
    <mergeCell ref="Y141:Y142"/>
    <mergeCell ref="W141:W142"/>
    <mergeCell ref="Z141:Z142"/>
    <mergeCell ref="S123:S127"/>
    <mergeCell ref="T123:T127"/>
    <mergeCell ref="V123:V127"/>
    <mergeCell ref="C138:C140"/>
    <mergeCell ref="K135:K136"/>
    <mergeCell ref="S135:S136"/>
    <mergeCell ref="T135:T136"/>
    <mergeCell ref="T143:T145"/>
    <mergeCell ref="X143:X145"/>
    <mergeCell ref="U143:U150"/>
    <mergeCell ref="V143:V150"/>
    <mergeCell ref="Z143:Z145"/>
    <mergeCell ref="G146:G149"/>
    <mergeCell ref="H146:H149"/>
    <mergeCell ref="I146:I149"/>
    <mergeCell ref="K146:K149"/>
    <mergeCell ref="S146:S149"/>
    <mergeCell ref="T146:T149"/>
    <mergeCell ref="X146:X149"/>
    <mergeCell ref="W143:W150"/>
    <mergeCell ref="Y143:Y150"/>
    <mergeCell ref="Z146:Z149"/>
    <mergeCell ref="J146:J149"/>
    <mergeCell ref="Z151:Z153"/>
    <mergeCell ref="G154:G158"/>
    <mergeCell ref="H154:H158"/>
    <mergeCell ref="I154:I158"/>
    <mergeCell ref="K154:K158"/>
    <mergeCell ref="S154:S158"/>
    <mergeCell ref="T154:T158"/>
    <mergeCell ref="V154:V158"/>
    <mergeCell ref="X154:X158"/>
    <mergeCell ref="Z154:Z158"/>
    <mergeCell ref="G151:G153"/>
    <mergeCell ref="H151:H153"/>
    <mergeCell ref="I151:I153"/>
    <mergeCell ref="K151:K153"/>
    <mergeCell ref="S151:S153"/>
    <mergeCell ref="T151:T153"/>
    <mergeCell ref="V151:V153"/>
    <mergeCell ref="X151:X153"/>
    <mergeCell ref="U151:U159"/>
    <mergeCell ref="W151:W159"/>
    <mergeCell ref="Y151:Y159"/>
    <mergeCell ref="J151:J153"/>
    <mergeCell ref="Y114:Y130"/>
    <mergeCell ref="V30:V33"/>
    <mergeCell ref="W30:W33"/>
    <mergeCell ref="X30:X33"/>
    <mergeCell ref="U30:U35"/>
    <mergeCell ref="S114:S122"/>
    <mergeCell ref="T114:T122"/>
    <mergeCell ref="V114:V122"/>
    <mergeCell ref="U46:U59"/>
    <mergeCell ref="U67:U73"/>
    <mergeCell ref="U74:U78"/>
    <mergeCell ref="U83:U84"/>
    <mergeCell ref="U85:U92"/>
    <mergeCell ref="V85:V88"/>
    <mergeCell ref="W85:W88"/>
    <mergeCell ref="X85:X88"/>
    <mergeCell ref="V89:V92"/>
    <mergeCell ref="W89:W92"/>
    <mergeCell ref="X89:X92"/>
    <mergeCell ref="Y30:Y35"/>
    <mergeCell ref="W67:W73"/>
    <mergeCell ref="T104:T107"/>
    <mergeCell ref="U104:U107"/>
    <mergeCell ref="T79:T82"/>
    <mergeCell ref="S131:S134"/>
    <mergeCell ref="K111:K113"/>
    <mergeCell ref="S111:S113"/>
    <mergeCell ref="W111:W113"/>
    <mergeCell ref="U138:U140"/>
    <mergeCell ref="V138:V140"/>
    <mergeCell ref="X138:X140"/>
    <mergeCell ref="U93:U102"/>
    <mergeCell ref="U114:U127"/>
    <mergeCell ref="U128:U130"/>
    <mergeCell ref="V97:V102"/>
    <mergeCell ref="W97:W102"/>
    <mergeCell ref="X97:X102"/>
    <mergeCell ref="V104:V107"/>
    <mergeCell ref="W104:W107"/>
    <mergeCell ref="X104:X107"/>
    <mergeCell ref="K104:K107"/>
    <mergeCell ref="S104:S107"/>
    <mergeCell ref="S108:S110"/>
    <mergeCell ref="K108:K110"/>
    <mergeCell ref="T97:T102"/>
    <mergeCell ref="Y22:Y29"/>
    <mergeCell ref="K9:K10"/>
    <mergeCell ref="K22:K26"/>
    <mergeCell ref="K27:K29"/>
    <mergeCell ref="W4:W8"/>
    <mergeCell ref="S97:S103"/>
    <mergeCell ref="W93:W95"/>
    <mergeCell ref="D93:D103"/>
    <mergeCell ref="K15:K17"/>
    <mergeCell ref="K18:K19"/>
    <mergeCell ref="K20:K21"/>
    <mergeCell ref="I15:I17"/>
    <mergeCell ref="I18:I19"/>
    <mergeCell ref="I20:I21"/>
    <mergeCell ref="G22:G29"/>
    <mergeCell ref="D22:D29"/>
    <mergeCell ref="F22:F29"/>
    <mergeCell ref="K34:K35"/>
    <mergeCell ref="S9:S10"/>
    <mergeCell ref="T9:T10"/>
    <mergeCell ref="U9:U10"/>
    <mergeCell ref="V9:V10"/>
    <mergeCell ref="W9:W10"/>
    <mergeCell ref="X9:X10"/>
    <mergeCell ref="C22:C29"/>
    <mergeCell ref="G47:G48"/>
    <mergeCell ref="H47:H48"/>
    <mergeCell ref="I47:I48"/>
    <mergeCell ref="K47:K48"/>
    <mergeCell ref="C67:C78"/>
    <mergeCell ref="D67:D78"/>
    <mergeCell ref="C60:C63"/>
    <mergeCell ref="D60:D63"/>
    <mergeCell ref="J27:J29"/>
    <mergeCell ref="G42:G45"/>
    <mergeCell ref="J22:J26"/>
    <mergeCell ref="E30:E35"/>
    <mergeCell ref="J30:J33"/>
    <mergeCell ref="J34:J35"/>
    <mergeCell ref="J36:J39"/>
    <mergeCell ref="J47:J48"/>
    <mergeCell ref="B46:B59"/>
    <mergeCell ref="F67:F73"/>
    <mergeCell ref="K67:K73"/>
    <mergeCell ref="H67:H73"/>
    <mergeCell ref="G67:G73"/>
    <mergeCell ref="I67:I73"/>
    <mergeCell ref="J67:J73"/>
    <mergeCell ref="K50:K55"/>
    <mergeCell ref="K128:K130"/>
    <mergeCell ref="G85:G88"/>
    <mergeCell ref="H85:H88"/>
    <mergeCell ref="I85:I88"/>
    <mergeCell ref="J85:J88"/>
    <mergeCell ref="K85:K88"/>
    <mergeCell ref="G83:G84"/>
    <mergeCell ref="H83:H84"/>
    <mergeCell ref="I83:I84"/>
    <mergeCell ref="K79:K82"/>
    <mergeCell ref="G93:G95"/>
    <mergeCell ref="H93:H95"/>
    <mergeCell ref="E67:E73"/>
    <mergeCell ref="E74:E78"/>
    <mergeCell ref="K74:K78"/>
    <mergeCell ref="B93:B103"/>
    <mergeCell ref="C143:C150"/>
    <mergeCell ref="D143:D150"/>
    <mergeCell ref="E143:E150"/>
    <mergeCell ref="F143:F150"/>
    <mergeCell ref="G97:G102"/>
    <mergeCell ref="H97:H102"/>
    <mergeCell ref="I97:I102"/>
    <mergeCell ref="J97:J102"/>
    <mergeCell ref="K97:K102"/>
    <mergeCell ref="C108:C110"/>
    <mergeCell ref="D108:D110"/>
    <mergeCell ref="F108:F110"/>
    <mergeCell ref="G108:G110"/>
    <mergeCell ref="H108:H110"/>
    <mergeCell ref="K131:K134"/>
    <mergeCell ref="C104:C107"/>
    <mergeCell ref="D104:D107"/>
    <mergeCell ref="F104:F107"/>
    <mergeCell ref="G104:G107"/>
    <mergeCell ref="H104:H107"/>
    <mergeCell ref="I104:I107"/>
    <mergeCell ref="E108:E110"/>
    <mergeCell ref="I108:I110"/>
    <mergeCell ref="K56:K59"/>
    <mergeCell ref="L56:L59"/>
    <mergeCell ref="I56:I59"/>
    <mergeCell ref="G56:G59"/>
    <mergeCell ref="H56:H59"/>
    <mergeCell ref="J56:J59"/>
    <mergeCell ref="J50:J55"/>
    <mergeCell ref="G50:G55"/>
    <mergeCell ref="H50:H55"/>
    <mergeCell ref="I50:I55"/>
    <mergeCell ref="A85:A92"/>
    <mergeCell ref="T15:T17"/>
    <mergeCell ref="T18:T19"/>
    <mergeCell ref="T20:T21"/>
    <mergeCell ref="T22:T26"/>
    <mergeCell ref="T27:T29"/>
    <mergeCell ref="T40:T41"/>
    <mergeCell ref="T42:T45"/>
    <mergeCell ref="T50:T55"/>
    <mergeCell ref="T56:T59"/>
    <mergeCell ref="T67:T73"/>
    <mergeCell ref="T74:T78"/>
    <mergeCell ref="T83:T84"/>
    <mergeCell ref="T85:T88"/>
    <mergeCell ref="T89:T92"/>
    <mergeCell ref="A4:A84"/>
    <mergeCell ref="B83:B84"/>
    <mergeCell ref="C83:C84"/>
    <mergeCell ref="D83:D84"/>
    <mergeCell ref="E83:E84"/>
    <mergeCell ref="F83:F84"/>
    <mergeCell ref="G40:G41"/>
    <mergeCell ref="H40:H41"/>
    <mergeCell ref="I40:I41"/>
    <mergeCell ref="Z50:Z55"/>
    <mergeCell ref="Z56:Z59"/>
    <mergeCell ref="Z67:Z73"/>
    <mergeCell ref="Z74:Z78"/>
    <mergeCell ref="V83:V84"/>
    <mergeCell ref="W83:W84"/>
    <mergeCell ref="X83:X84"/>
    <mergeCell ref="Y83:Y84"/>
    <mergeCell ref="Z83:Z84"/>
    <mergeCell ref="W50:W55"/>
    <mergeCell ref="W56:W59"/>
    <mergeCell ref="V50:V55"/>
    <mergeCell ref="V56:V59"/>
    <mergeCell ref="X56:X59"/>
    <mergeCell ref="X50:X55"/>
    <mergeCell ref="Y46:Y59"/>
    <mergeCell ref="V74:V78"/>
    <mergeCell ref="W74:W78"/>
    <mergeCell ref="X74:X78"/>
    <mergeCell ref="Y74:Y78"/>
    <mergeCell ref="V67:V73"/>
    <mergeCell ref="X67:X73"/>
    <mergeCell ref="Y67:Y73"/>
    <mergeCell ref="Z47:Z48"/>
  </mergeCells>
  <pageMargins left="0.7" right="0.7" top="0.75" bottom="0.75" header="0.3" footer="0.3"/>
  <pageSetup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6"/>
  <sheetViews>
    <sheetView topLeftCell="E1" workbookViewId="0">
      <selection activeCell="H56" sqref="H1:I56"/>
    </sheetView>
  </sheetViews>
  <sheetFormatPr baseColWidth="10" defaultColWidth="11.42578125" defaultRowHeight="12.75" x14ac:dyDescent="0.2"/>
  <cols>
    <col min="1" max="1" width="17.85546875" style="4" customWidth="1"/>
    <col min="2" max="2" width="35.7109375" style="4" customWidth="1"/>
    <col min="3" max="3" width="11.42578125" style="4"/>
    <col min="4" max="4" width="36.140625" style="4" customWidth="1"/>
    <col min="5" max="7" width="11.42578125" style="4"/>
    <col min="8" max="8" width="22.140625" style="4" customWidth="1"/>
    <col min="9" max="9" width="26.140625" style="4" customWidth="1"/>
    <col min="10" max="16384" width="11.42578125" style="4"/>
  </cols>
  <sheetData>
    <row r="1" spans="1:9" x14ac:dyDescent="0.2">
      <c r="A1" s="404" t="s">
        <v>0</v>
      </c>
      <c r="B1" s="407" t="s">
        <v>1</v>
      </c>
      <c r="C1" s="407" t="s">
        <v>2</v>
      </c>
      <c r="D1" s="407" t="s">
        <v>3</v>
      </c>
      <c r="E1" s="410" t="s">
        <v>4</v>
      </c>
      <c r="F1" s="393" t="s">
        <v>5</v>
      </c>
      <c r="G1" s="393" t="s">
        <v>6</v>
      </c>
      <c r="H1" s="396" t="s">
        <v>7</v>
      </c>
      <c r="I1" s="396" t="s">
        <v>8</v>
      </c>
    </row>
    <row r="2" spans="1:9" x14ac:dyDescent="0.2">
      <c r="A2" s="405"/>
      <c r="B2" s="408"/>
      <c r="C2" s="408"/>
      <c r="D2" s="408"/>
      <c r="E2" s="411"/>
      <c r="F2" s="394"/>
      <c r="G2" s="394"/>
      <c r="H2" s="397"/>
      <c r="I2" s="397"/>
    </row>
    <row r="3" spans="1:9" ht="13.5" thickBot="1" x14ac:dyDescent="0.25">
      <c r="A3" s="406"/>
      <c r="B3" s="409"/>
      <c r="C3" s="409"/>
      <c r="D3" s="408"/>
      <c r="E3" s="412"/>
      <c r="F3" s="395"/>
      <c r="G3" s="395"/>
      <c r="H3" s="398"/>
      <c r="I3" s="398"/>
    </row>
    <row r="4" spans="1:9" x14ac:dyDescent="0.2">
      <c r="A4" s="399" t="s">
        <v>20</v>
      </c>
      <c r="B4" s="401" t="s">
        <v>21</v>
      </c>
      <c r="C4" s="403" t="s">
        <v>22</v>
      </c>
      <c r="D4" s="378" t="s">
        <v>23</v>
      </c>
      <c r="E4" s="388"/>
      <c r="F4" s="388"/>
      <c r="G4" s="388">
        <v>1</v>
      </c>
      <c r="H4" s="388"/>
      <c r="I4" s="388"/>
    </row>
    <row r="5" spans="1:9" x14ac:dyDescent="0.2">
      <c r="A5" s="400"/>
      <c r="B5" s="402"/>
      <c r="C5" s="385"/>
      <c r="D5" s="378"/>
      <c r="E5" s="389"/>
      <c r="F5" s="389"/>
      <c r="G5" s="389"/>
      <c r="H5" s="389"/>
      <c r="I5" s="389"/>
    </row>
    <row r="6" spans="1:9" ht="78" customHeight="1" x14ac:dyDescent="0.2">
      <c r="A6" s="400"/>
      <c r="B6" s="387"/>
      <c r="C6" s="377"/>
      <c r="D6" s="378"/>
      <c r="E6" s="373"/>
      <c r="F6" s="373"/>
      <c r="G6" s="373"/>
      <c r="H6" s="373"/>
      <c r="I6" s="373"/>
    </row>
    <row r="7" spans="1:9" x14ac:dyDescent="0.2">
      <c r="A7" s="400"/>
      <c r="B7" s="378" t="s">
        <v>27</v>
      </c>
      <c r="C7" s="378" t="s">
        <v>28</v>
      </c>
      <c r="D7" s="378" t="s">
        <v>29</v>
      </c>
      <c r="E7" s="376"/>
      <c r="F7" s="379" t="s">
        <v>30</v>
      </c>
      <c r="G7" s="379">
        <v>2</v>
      </c>
      <c r="H7" s="381" t="s">
        <v>31</v>
      </c>
      <c r="I7" s="383" t="s">
        <v>32</v>
      </c>
    </row>
    <row r="8" spans="1:9" x14ac:dyDescent="0.2">
      <c r="A8" s="400"/>
      <c r="B8" s="378"/>
      <c r="C8" s="378"/>
      <c r="D8" s="378"/>
      <c r="E8" s="385"/>
      <c r="F8" s="390"/>
      <c r="G8" s="390"/>
      <c r="H8" s="391"/>
      <c r="I8" s="392"/>
    </row>
    <row r="9" spans="1:9" x14ac:dyDescent="0.2">
      <c r="A9" s="400"/>
      <c r="B9" s="378"/>
      <c r="C9" s="378"/>
      <c r="D9" s="378"/>
      <c r="E9" s="377"/>
      <c r="F9" s="380"/>
      <c r="G9" s="380"/>
      <c r="H9" s="382"/>
      <c r="I9" s="384"/>
    </row>
    <row r="10" spans="1:9" x14ac:dyDescent="0.2">
      <c r="A10" s="400"/>
      <c r="B10" s="386" t="s">
        <v>34</v>
      </c>
      <c r="C10" s="376" t="s">
        <v>35</v>
      </c>
      <c r="D10" s="378" t="s">
        <v>36</v>
      </c>
      <c r="E10" s="372"/>
      <c r="F10" s="372"/>
      <c r="G10" s="372">
        <v>3</v>
      </c>
      <c r="H10" s="372"/>
      <c r="I10" s="372"/>
    </row>
    <row r="11" spans="1:9" x14ac:dyDescent="0.2">
      <c r="A11" s="400"/>
      <c r="B11" s="387"/>
      <c r="C11" s="377"/>
      <c r="D11" s="378"/>
      <c r="E11" s="373"/>
      <c r="F11" s="373"/>
      <c r="G11" s="373"/>
      <c r="H11" s="373"/>
      <c r="I11" s="373"/>
    </row>
    <row r="12" spans="1:9" ht="127.5" x14ac:dyDescent="0.2">
      <c r="A12" s="400"/>
      <c r="B12" s="376" t="s">
        <v>37</v>
      </c>
      <c r="C12" s="376" t="s">
        <v>38</v>
      </c>
      <c r="D12" s="378" t="s">
        <v>39</v>
      </c>
      <c r="E12" s="5"/>
      <c r="F12" s="6" t="s">
        <v>40</v>
      </c>
      <c r="G12" s="6">
        <v>4</v>
      </c>
      <c r="H12" s="7" t="s">
        <v>41</v>
      </c>
      <c r="I12" s="8" t="s">
        <v>42</v>
      </c>
    </row>
    <row r="13" spans="1:9" ht="102" x14ac:dyDescent="0.2">
      <c r="A13" s="400"/>
      <c r="B13" s="377"/>
      <c r="C13" s="377"/>
      <c r="D13" s="378"/>
      <c r="E13" s="5"/>
      <c r="F13" s="6" t="s">
        <v>44</v>
      </c>
      <c r="G13" s="6">
        <v>5</v>
      </c>
      <c r="H13" s="9" t="s">
        <v>45</v>
      </c>
      <c r="I13" s="8" t="s">
        <v>46</v>
      </c>
    </row>
    <row r="14" spans="1:9" ht="38.25" x14ac:dyDescent="0.2">
      <c r="A14" s="400"/>
      <c r="B14" s="10" t="s">
        <v>47</v>
      </c>
      <c r="C14" s="11" t="s">
        <v>48</v>
      </c>
      <c r="D14" s="12" t="s">
        <v>49</v>
      </c>
      <c r="E14" s="9"/>
      <c r="F14" s="13"/>
      <c r="G14" s="13">
        <v>6</v>
      </c>
      <c r="H14" s="9"/>
      <c r="I14" s="14"/>
    </row>
    <row r="15" spans="1:9" x14ac:dyDescent="0.2">
      <c r="A15" s="400"/>
      <c r="B15" s="376" t="s">
        <v>50</v>
      </c>
      <c r="C15" s="376" t="s">
        <v>51</v>
      </c>
      <c r="D15" s="378" t="s">
        <v>52</v>
      </c>
      <c r="E15" s="376"/>
      <c r="F15" s="379" t="s">
        <v>238</v>
      </c>
      <c r="G15" s="379">
        <v>7</v>
      </c>
      <c r="H15" s="381" t="s">
        <v>53</v>
      </c>
      <c r="I15" s="383" t="s">
        <v>54</v>
      </c>
    </row>
    <row r="16" spans="1:9" x14ac:dyDescent="0.2">
      <c r="A16" s="400"/>
      <c r="B16" s="377"/>
      <c r="C16" s="377"/>
      <c r="D16" s="378"/>
      <c r="E16" s="377"/>
      <c r="F16" s="380"/>
      <c r="G16" s="380"/>
      <c r="H16" s="382"/>
      <c r="I16" s="384"/>
    </row>
    <row r="17" spans="1:9" ht="153" x14ac:dyDescent="0.2">
      <c r="A17" s="400"/>
      <c r="B17" s="376" t="s">
        <v>55</v>
      </c>
      <c r="C17" s="376" t="s">
        <v>56</v>
      </c>
      <c r="D17" s="378" t="s">
        <v>57</v>
      </c>
      <c r="E17" s="11"/>
      <c r="F17" s="6" t="s">
        <v>236</v>
      </c>
      <c r="G17" s="6">
        <v>8</v>
      </c>
      <c r="H17" s="7" t="s">
        <v>58</v>
      </c>
      <c r="I17" s="15" t="s">
        <v>59</v>
      </c>
    </row>
    <row r="18" spans="1:9" ht="102" x14ac:dyDescent="0.2">
      <c r="A18" s="400"/>
      <c r="B18" s="385"/>
      <c r="C18" s="385"/>
      <c r="D18" s="378"/>
      <c r="E18" s="11"/>
      <c r="F18" s="6" t="s">
        <v>237</v>
      </c>
      <c r="G18" s="6">
        <v>9</v>
      </c>
      <c r="H18" s="9" t="s">
        <v>60</v>
      </c>
      <c r="I18" s="8" t="s">
        <v>61</v>
      </c>
    </row>
    <row r="19" spans="1:9" ht="102" x14ac:dyDescent="0.2">
      <c r="A19" s="400"/>
      <c r="B19" s="385"/>
      <c r="C19" s="385"/>
      <c r="D19" s="378"/>
      <c r="E19" s="11"/>
      <c r="F19" s="6" t="s">
        <v>62</v>
      </c>
      <c r="G19" s="6">
        <v>10</v>
      </c>
      <c r="H19" s="7" t="s">
        <v>63</v>
      </c>
      <c r="I19" s="8" t="s">
        <v>64</v>
      </c>
    </row>
    <row r="20" spans="1:9" ht="63.75" x14ac:dyDescent="0.2">
      <c r="A20" s="400"/>
      <c r="B20" s="12" t="s">
        <v>65</v>
      </c>
      <c r="C20" s="12" t="s">
        <v>66</v>
      </c>
      <c r="D20" s="12" t="s">
        <v>67</v>
      </c>
      <c r="E20" s="11"/>
      <c r="F20" s="6" t="s">
        <v>68</v>
      </c>
      <c r="G20" s="6">
        <v>11</v>
      </c>
      <c r="H20" s="7" t="s">
        <v>69</v>
      </c>
      <c r="I20" s="16" t="s">
        <v>70</v>
      </c>
    </row>
    <row r="21" spans="1:9" ht="114.75" x14ac:dyDescent="0.2">
      <c r="A21" s="400"/>
      <c r="B21" s="17" t="s">
        <v>71</v>
      </c>
      <c r="C21" s="17" t="s">
        <v>72</v>
      </c>
      <c r="D21" s="12" t="s">
        <v>73</v>
      </c>
      <c r="E21" s="12"/>
      <c r="F21" s="6" t="s">
        <v>74</v>
      </c>
      <c r="G21" s="6">
        <v>12</v>
      </c>
      <c r="H21" s="7" t="s">
        <v>75</v>
      </c>
      <c r="I21" s="16" t="s">
        <v>76</v>
      </c>
    </row>
    <row r="22" spans="1:9" x14ac:dyDescent="0.2">
      <c r="A22" s="400"/>
      <c r="B22" s="376" t="s">
        <v>78</v>
      </c>
      <c r="C22" s="376" t="s">
        <v>79</v>
      </c>
      <c r="D22" s="378" t="s">
        <v>80</v>
      </c>
      <c r="E22" s="372"/>
      <c r="F22" s="372"/>
      <c r="G22" s="372">
        <v>13</v>
      </c>
      <c r="H22" s="372"/>
      <c r="I22" s="372"/>
    </row>
    <row r="23" spans="1:9" x14ac:dyDescent="0.2">
      <c r="A23" s="400"/>
      <c r="B23" s="377"/>
      <c r="C23" s="377"/>
      <c r="D23" s="378"/>
      <c r="E23" s="373"/>
      <c r="F23" s="373"/>
      <c r="G23" s="373"/>
      <c r="H23" s="373"/>
      <c r="I23" s="373"/>
    </row>
    <row r="24" spans="1:9" ht="204" x14ac:dyDescent="0.2">
      <c r="A24" s="400"/>
      <c r="B24" s="12" t="s">
        <v>81</v>
      </c>
      <c r="C24" s="12" t="s">
        <v>82</v>
      </c>
      <c r="D24" s="12" t="s">
        <v>83</v>
      </c>
      <c r="E24" s="12"/>
      <c r="F24" s="6" t="s">
        <v>84</v>
      </c>
      <c r="G24" s="6">
        <v>14</v>
      </c>
      <c r="H24" s="18" t="s">
        <v>85</v>
      </c>
      <c r="I24" s="19" t="s">
        <v>86</v>
      </c>
    </row>
    <row r="25" spans="1:9" ht="51" x14ac:dyDescent="0.2">
      <c r="A25" s="400"/>
      <c r="B25" s="17" t="s">
        <v>88</v>
      </c>
      <c r="C25" s="17" t="s">
        <v>89</v>
      </c>
      <c r="D25" s="17" t="s">
        <v>90</v>
      </c>
      <c r="E25" s="17"/>
      <c r="F25" s="20" t="s">
        <v>91</v>
      </c>
      <c r="G25" s="20">
        <v>15</v>
      </c>
      <c r="H25" s="21" t="s">
        <v>92</v>
      </c>
      <c r="I25" s="22" t="s">
        <v>93</v>
      </c>
    </row>
    <row r="26" spans="1:9" ht="127.5" x14ac:dyDescent="0.2">
      <c r="A26" s="374" t="s">
        <v>233</v>
      </c>
      <c r="B26" s="375" t="s">
        <v>234</v>
      </c>
      <c r="C26" s="375"/>
      <c r="D26" s="375" t="s">
        <v>235</v>
      </c>
      <c r="E26" s="23"/>
      <c r="F26" s="24" t="s">
        <v>239</v>
      </c>
      <c r="G26" s="25">
        <v>16</v>
      </c>
      <c r="H26" s="18" t="s">
        <v>96</v>
      </c>
      <c r="I26" s="19" t="s">
        <v>97</v>
      </c>
    </row>
    <row r="27" spans="1:9" ht="114.75" x14ac:dyDescent="0.2">
      <c r="A27" s="374"/>
      <c r="B27" s="375"/>
      <c r="C27" s="375"/>
      <c r="D27" s="375"/>
      <c r="E27" s="23"/>
      <c r="F27" s="24" t="s">
        <v>95</v>
      </c>
      <c r="G27" s="25">
        <v>17</v>
      </c>
      <c r="H27" s="18" t="s">
        <v>99</v>
      </c>
      <c r="I27" s="19" t="s">
        <v>100</v>
      </c>
    </row>
    <row r="28" spans="1:9" ht="114.75" x14ac:dyDescent="0.2">
      <c r="A28" s="374"/>
      <c r="B28" s="375"/>
      <c r="C28" s="375"/>
      <c r="D28" s="375"/>
      <c r="E28" s="23"/>
      <c r="F28" s="24" t="s">
        <v>98</v>
      </c>
      <c r="G28" s="25">
        <v>18</v>
      </c>
      <c r="H28" s="18" t="s">
        <v>102</v>
      </c>
      <c r="I28" s="19" t="s">
        <v>103</v>
      </c>
    </row>
    <row r="29" spans="1:9" ht="25.5" x14ac:dyDescent="0.2">
      <c r="A29" s="374"/>
      <c r="B29" s="375"/>
      <c r="C29" s="375"/>
      <c r="D29" s="375"/>
      <c r="E29" s="23"/>
      <c r="F29" s="24" t="s">
        <v>101</v>
      </c>
      <c r="G29" s="25">
        <v>19</v>
      </c>
      <c r="H29" s="18"/>
      <c r="I29" s="19"/>
    </row>
    <row r="30" spans="1:9" ht="114.75" x14ac:dyDescent="0.2">
      <c r="A30" s="374"/>
      <c r="B30" s="375"/>
      <c r="C30" s="375"/>
      <c r="D30" s="375"/>
      <c r="E30" s="23"/>
      <c r="F30" s="24" t="s">
        <v>104</v>
      </c>
      <c r="G30" s="25">
        <v>20</v>
      </c>
      <c r="H30" s="18" t="s">
        <v>106</v>
      </c>
      <c r="I30" s="19" t="s">
        <v>107</v>
      </c>
    </row>
    <row r="31" spans="1:9" ht="89.25" x14ac:dyDescent="0.2">
      <c r="A31" s="374"/>
      <c r="B31" s="375"/>
      <c r="C31" s="375"/>
      <c r="D31" s="375"/>
      <c r="E31" s="23"/>
      <c r="F31" s="24" t="s">
        <v>105</v>
      </c>
      <c r="G31" s="25">
        <v>21</v>
      </c>
      <c r="H31" s="18" t="s">
        <v>109</v>
      </c>
      <c r="I31" s="19" t="s">
        <v>110</v>
      </c>
    </row>
    <row r="32" spans="1:9" ht="191.25" x14ac:dyDescent="0.2">
      <c r="A32" s="374"/>
      <c r="B32" s="375"/>
      <c r="C32" s="375"/>
      <c r="D32" s="375"/>
      <c r="E32" s="23"/>
      <c r="F32" s="24" t="s">
        <v>108</v>
      </c>
      <c r="G32" s="25">
        <v>22</v>
      </c>
      <c r="H32" s="18" t="s">
        <v>111</v>
      </c>
      <c r="I32" s="19" t="s">
        <v>112</v>
      </c>
    </row>
    <row r="33" spans="1:9" ht="178.5" x14ac:dyDescent="0.2">
      <c r="A33" s="367" t="s">
        <v>240</v>
      </c>
      <c r="B33" s="369" t="s">
        <v>241</v>
      </c>
      <c r="C33" s="369"/>
      <c r="D33" s="369" t="s">
        <v>242</v>
      </c>
      <c r="E33" s="26"/>
      <c r="F33" s="27" t="s">
        <v>243</v>
      </c>
      <c r="G33" s="6">
        <v>23</v>
      </c>
      <c r="H33" s="7" t="s">
        <v>114</v>
      </c>
      <c r="I33" s="15" t="s">
        <v>115</v>
      </c>
    </row>
    <row r="34" spans="1:9" ht="114.75" x14ac:dyDescent="0.2">
      <c r="A34" s="367"/>
      <c r="B34" s="369"/>
      <c r="C34" s="369"/>
      <c r="D34" s="369"/>
      <c r="E34" s="26"/>
      <c r="F34" s="27" t="s">
        <v>113</v>
      </c>
      <c r="G34" s="6">
        <v>24</v>
      </c>
      <c r="H34" s="7" t="s">
        <v>117</v>
      </c>
      <c r="I34" s="15" t="s">
        <v>118</v>
      </c>
    </row>
    <row r="35" spans="1:9" ht="178.5" x14ac:dyDescent="0.2">
      <c r="A35" s="367"/>
      <c r="B35" s="370"/>
      <c r="C35" s="370"/>
      <c r="D35" s="370"/>
      <c r="E35" s="26"/>
      <c r="F35" s="27" t="s">
        <v>116</v>
      </c>
      <c r="G35" s="6">
        <v>25</v>
      </c>
      <c r="H35" s="7" t="s">
        <v>119</v>
      </c>
      <c r="I35" s="15" t="s">
        <v>120</v>
      </c>
    </row>
    <row r="36" spans="1:9" ht="127.5" x14ac:dyDescent="0.2">
      <c r="A36" s="367"/>
      <c r="B36" s="28" t="s">
        <v>121</v>
      </c>
      <c r="C36" s="28" t="s">
        <v>122</v>
      </c>
      <c r="D36" s="28" t="s">
        <v>123</v>
      </c>
      <c r="E36" s="26"/>
      <c r="F36" s="27" t="s">
        <v>124</v>
      </c>
      <c r="G36" s="6">
        <v>26</v>
      </c>
      <c r="H36" s="7" t="s">
        <v>125</v>
      </c>
      <c r="I36" s="15" t="s">
        <v>126</v>
      </c>
    </row>
    <row r="37" spans="1:9" ht="216.75" x14ac:dyDescent="0.2">
      <c r="A37" s="367"/>
      <c r="B37" s="26" t="s">
        <v>129</v>
      </c>
      <c r="C37" s="26" t="s">
        <v>130</v>
      </c>
      <c r="D37" s="29" t="s">
        <v>131</v>
      </c>
      <c r="E37" s="26"/>
      <c r="F37" s="27" t="s">
        <v>132</v>
      </c>
      <c r="G37" s="6">
        <v>27</v>
      </c>
      <c r="H37" s="7" t="s">
        <v>133</v>
      </c>
      <c r="I37" s="15" t="s">
        <v>134</v>
      </c>
    </row>
    <row r="38" spans="1:9" ht="127.5" x14ac:dyDescent="0.2">
      <c r="A38" s="367"/>
      <c r="B38" s="26" t="s">
        <v>136</v>
      </c>
      <c r="C38" s="26" t="s">
        <v>137</v>
      </c>
      <c r="D38" s="29" t="s">
        <v>138</v>
      </c>
      <c r="E38" s="26"/>
      <c r="F38" s="27" t="s">
        <v>139</v>
      </c>
      <c r="G38" s="6">
        <v>28</v>
      </c>
      <c r="H38" s="7" t="s">
        <v>140</v>
      </c>
      <c r="I38" s="15" t="s">
        <v>141</v>
      </c>
    </row>
    <row r="39" spans="1:9" ht="153" x14ac:dyDescent="0.2">
      <c r="A39" s="367"/>
      <c r="B39" s="371" t="s">
        <v>143</v>
      </c>
      <c r="C39" s="371" t="s">
        <v>144</v>
      </c>
      <c r="D39" s="371" t="s">
        <v>145</v>
      </c>
      <c r="E39" s="26"/>
      <c r="F39" s="27" t="s">
        <v>146</v>
      </c>
      <c r="G39" s="6">
        <v>29</v>
      </c>
      <c r="H39" s="7" t="s">
        <v>147</v>
      </c>
      <c r="I39" s="15" t="s">
        <v>148</v>
      </c>
    </row>
    <row r="40" spans="1:9" ht="153" x14ac:dyDescent="0.2">
      <c r="A40" s="367"/>
      <c r="B40" s="369"/>
      <c r="C40" s="369"/>
      <c r="D40" s="369"/>
      <c r="E40" s="26"/>
      <c r="F40" s="27" t="s">
        <v>150</v>
      </c>
      <c r="G40" s="6">
        <v>30</v>
      </c>
      <c r="H40" s="7" t="s">
        <v>151</v>
      </c>
      <c r="I40" s="15" t="s">
        <v>152</v>
      </c>
    </row>
    <row r="41" spans="1:9" ht="255" x14ac:dyDescent="0.2">
      <c r="A41" s="367"/>
      <c r="B41" s="369"/>
      <c r="C41" s="369"/>
      <c r="D41" s="369"/>
      <c r="E41" s="26"/>
      <c r="F41" s="27" t="s">
        <v>153</v>
      </c>
      <c r="G41" s="6">
        <v>31</v>
      </c>
      <c r="H41" s="7" t="s">
        <v>154</v>
      </c>
      <c r="I41" s="15" t="s">
        <v>155</v>
      </c>
    </row>
    <row r="42" spans="1:9" ht="191.25" x14ac:dyDescent="0.2">
      <c r="A42" s="367"/>
      <c r="B42" s="370"/>
      <c r="C42" s="370"/>
      <c r="D42" s="370"/>
      <c r="E42" s="26"/>
      <c r="F42" s="27" t="s">
        <v>156</v>
      </c>
      <c r="G42" s="6">
        <v>32</v>
      </c>
      <c r="H42" s="7" t="s">
        <v>157</v>
      </c>
      <c r="I42" s="15" t="s">
        <v>158</v>
      </c>
    </row>
    <row r="43" spans="1:9" ht="153" x14ac:dyDescent="0.2">
      <c r="A43" s="367"/>
      <c r="B43" s="29" t="s">
        <v>159</v>
      </c>
      <c r="C43" s="26" t="s">
        <v>160</v>
      </c>
      <c r="D43" s="29" t="s">
        <v>161</v>
      </c>
      <c r="E43" s="26"/>
      <c r="F43" s="27" t="s">
        <v>162</v>
      </c>
      <c r="G43" s="6">
        <v>33</v>
      </c>
      <c r="H43" s="7" t="s">
        <v>163</v>
      </c>
      <c r="I43" s="15" t="s">
        <v>164</v>
      </c>
    </row>
    <row r="44" spans="1:9" ht="89.25" x14ac:dyDescent="0.2">
      <c r="A44" s="367"/>
      <c r="B44" s="371" t="s">
        <v>166</v>
      </c>
      <c r="C44" s="371" t="s">
        <v>167</v>
      </c>
      <c r="D44" s="371" t="s">
        <v>168</v>
      </c>
      <c r="E44" s="26"/>
      <c r="F44" s="27" t="s">
        <v>169</v>
      </c>
      <c r="G44" s="6">
        <v>34</v>
      </c>
      <c r="H44" s="7" t="s">
        <v>170</v>
      </c>
      <c r="I44" s="15" t="s">
        <v>171</v>
      </c>
    </row>
    <row r="45" spans="1:9" ht="76.5" x14ac:dyDescent="0.2">
      <c r="A45" s="367"/>
      <c r="B45" s="370"/>
      <c r="C45" s="370"/>
      <c r="D45" s="370"/>
      <c r="E45" s="26"/>
      <c r="F45" s="27" t="s">
        <v>173</v>
      </c>
      <c r="G45" s="6">
        <v>35</v>
      </c>
      <c r="H45" s="7" t="s">
        <v>174</v>
      </c>
      <c r="I45" s="15" t="s">
        <v>175</v>
      </c>
    </row>
    <row r="46" spans="1:9" ht="140.25" x14ac:dyDescent="0.2">
      <c r="A46" s="367"/>
      <c r="B46" s="29" t="s">
        <v>176</v>
      </c>
      <c r="C46" s="26" t="s">
        <v>177</v>
      </c>
      <c r="D46" s="29" t="s">
        <v>178</v>
      </c>
      <c r="E46" s="26"/>
      <c r="F46" s="27" t="s">
        <v>179</v>
      </c>
      <c r="G46" s="6">
        <v>36</v>
      </c>
      <c r="H46" s="7" t="s">
        <v>180</v>
      </c>
      <c r="I46" s="15" t="s">
        <v>181</v>
      </c>
    </row>
    <row r="47" spans="1:9" ht="76.5" x14ac:dyDescent="0.2">
      <c r="A47" s="368"/>
      <c r="B47" s="29" t="s">
        <v>183</v>
      </c>
      <c r="C47" s="26" t="s">
        <v>184</v>
      </c>
      <c r="D47" s="29" t="s">
        <v>185</v>
      </c>
      <c r="E47" s="26"/>
      <c r="F47" s="27" t="s">
        <v>186</v>
      </c>
      <c r="G47" s="6">
        <v>37</v>
      </c>
      <c r="H47" s="7" t="s">
        <v>187</v>
      </c>
      <c r="I47" s="15" t="s">
        <v>188</v>
      </c>
    </row>
    <row r="48" spans="1:9" ht="140.25" x14ac:dyDescent="0.2">
      <c r="A48" s="361" t="s">
        <v>190</v>
      </c>
      <c r="B48" s="363" t="s">
        <v>191</v>
      </c>
      <c r="C48" s="363" t="s">
        <v>192</v>
      </c>
      <c r="D48" s="363" t="s">
        <v>193</v>
      </c>
      <c r="E48" s="30"/>
      <c r="F48" s="31" t="s">
        <v>194</v>
      </c>
      <c r="G48" s="6">
        <v>38</v>
      </c>
      <c r="H48" s="7" t="s">
        <v>195</v>
      </c>
      <c r="I48" s="15" t="s">
        <v>196</v>
      </c>
    </row>
    <row r="49" spans="1:9" ht="140.25" x14ac:dyDescent="0.2">
      <c r="A49" s="361"/>
      <c r="B49" s="364"/>
      <c r="C49" s="364"/>
      <c r="D49" s="364"/>
      <c r="E49" s="30"/>
      <c r="F49" s="31" t="s">
        <v>198</v>
      </c>
      <c r="G49" s="6">
        <v>39</v>
      </c>
      <c r="H49" s="7" t="s">
        <v>199</v>
      </c>
      <c r="I49" s="15" t="s">
        <v>200</v>
      </c>
    </row>
    <row r="50" spans="1:9" ht="63.75" x14ac:dyDescent="0.2">
      <c r="A50" s="362"/>
      <c r="B50" s="364"/>
      <c r="C50" s="364"/>
      <c r="D50" s="364"/>
      <c r="E50" s="30"/>
      <c r="F50" s="31" t="s">
        <v>201</v>
      </c>
      <c r="G50" s="6">
        <v>40</v>
      </c>
      <c r="H50" s="7" t="s">
        <v>202</v>
      </c>
      <c r="I50" s="15" t="s">
        <v>203</v>
      </c>
    </row>
    <row r="51" spans="1:9" ht="89.25" x14ac:dyDescent="0.2">
      <c r="A51" s="362"/>
      <c r="B51" s="364"/>
      <c r="C51" s="364"/>
      <c r="D51" s="364"/>
      <c r="E51" s="30"/>
      <c r="F51" s="31" t="s">
        <v>204</v>
      </c>
      <c r="G51" s="6">
        <v>41</v>
      </c>
      <c r="H51" s="7" t="s">
        <v>205</v>
      </c>
      <c r="I51" s="15" t="s">
        <v>206</v>
      </c>
    </row>
    <row r="52" spans="1:9" ht="51" x14ac:dyDescent="0.2">
      <c r="A52" s="362"/>
      <c r="B52" s="364"/>
      <c r="C52" s="364"/>
      <c r="D52" s="364"/>
      <c r="E52" s="30"/>
      <c r="F52" s="31" t="s">
        <v>207</v>
      </c>
      <c r="G52" s="6">
        <v>42</v>
      </c>
      <c r="H52" s="7" t="s">
        <v>208</v>
      </c>
      <c r="I52" s="15" t="s">
        <v>209</v>
      </c>
    </row>
    <row r="53" spans="1:9" ht="140.25" x14ac:dyDescent="0.2">
      <c r="A53" s="362"/>
      <c r="B53" s="365"/>
      <c r="C53" s="365"/>
      <c r="D53" s="365"/>
      <c r="E53" s="30"/>
      <c r="F53" s="31" t="s">
        <v>210</v>
      </c>
      <c r="G53" s="6">
        <v>43</v>
      </c>
      <c r="H53" s="7" t="s">
        <v>211</v>
      </c>
      <c r="I53" s="15" t="s">
        <v>212</v>
      </c>
    </row>
    <row r="54" spans="1:9" ht="114.75" x14ac:dyDescent="0.2">
      <c r="A54" s="362"/>
      <c r="B54" s="363" t="s">
        <v>213</v>
      </c>
      <c r="C54" s="363" t="s">
        <v>214</v>
      </c>
      <c r="D54" s="363" t="s">
        <v>215</v>
      </c>
      <c r="E54" s="30"/>
      <c r="F54" s="31" t="s">
        <v>216</v>
      </c>
      <c r="G54" s="6">
        <v>44</v>
      </c>
      <c r="H54" s="7" t="s">
        <v>217</v>
      </c>
      <c r="I54" s="15" t="s">
        <v>218</v>
      </c>
    </row>
    <row r="55" spans="1:9" ht="242.25" x14ac:dyDescent="0.2">
      <c r="A55" s="362"/>
      <c r="B55" s="364"/>
      <c r="C55" s="364"/>
      <c r="D55" s="364"/>
      <c r="E55" s="30"/>
      <c r="F55" s="31" t="s">
        <v>220</v>
      </c>
      <c r="G55" s="6">
        <v>45</v>
      </c>
      <c r="H55" s="7" t="s">
        <v>221</v>
      </c>
      <c r="I55" s="15" t="s">
        <v>222</v>
      </c>
    </row>
    <row r="56" spans="1:9" ht="115.5" thickBot="1" x14ac:dyDescent="0.25">
      <c r="A56" s="362"/>
      <c r="B56" s="366"/>
      <c r="C56" s="366"/>
      <c r="D56" s="366"/>
      <c r="E56" s="30"/>
      <c r="F56" s="31" t="s">
        <v>223</v>
      </c>
      <c r="G56" s="6">
        <v>46</v>
      </c>
      <c r="H56" s="7" t="s">
        <v>224</v>
      </c>
      <c r="I56" s="15" t="s">
        <v>225</v>
      </c>
    </row>
  </sheetData>
  <mergeCells count="77">
    <mergeCell ref="G1:G3"/>
    <mergeCell ref="H1:H3"/>
    <mergeCell ref="I1:I3"/>
    <mergeCell ref="A4:A25"/>
    <mergeCell ref="B4:B6"/>
    <mergeCell ref="C4:C6"/>
    <mergeCell ref="D4:D6"/>
    <mergeCell ref="E4:E6"/>
    <mergeCell ref="F4:F6"/>
    <mergeCell ref="G4:G6"/>
    <mergeCell ref="A1:A3"/>
    <mergeCell ref="B1:B3"/>
    <mergeCell ref="C1:C3"/>
    <mergeCell ref="D1:D3"/>
    <mergeCell ref="E1:E3"/>
    <mergeCell ref="F1:F3"/>
    <mergeCell ref="H4:H6"/>
    <mergeCell ref="I4:I6"/>
    <mergeCell ref="B7:B9"/>
    <mergeCell ref="C7:C9"/>
    <mergeCell ref="D7:D9"/>
    <mergeCell ref="E7:E9"/>
    <mergeCell ref="F7:F9"/>
    <mergeCell ref="G7:G9"/>
    <mergeCell ref="H7:H9"/>
    <mergeCell ref="I7:I9"/>
    <mergeCell ref="H10:H11"/>
    <mergeCell ref="I10:I11"/>
    <mergeCell ref="B12:B13"/>
    <mergeCell ref="C12:C13"/>
    <mergeCell ref="D12:D13"/>
    <mergeCell ref="B10:B11"/>
    <mergeCell ref="C10:C11"/>
    <mergeCell ref="D10:D11"/>
    <mergeCell ref="E10:E11"/>
    <mergeCell ref="F10:F11"/>
    <mergeCell ref="G10:G11"/>
    <mergeCell ref="G15:G16"/>
    <mergeCell ref="H15:H16"/>
    <mergeCell ref="I15:I16"/>
    <mergeCell ref="B17:B19"/>
    <mergeCell ref="C17:C19"/>
    <mergeCell ref="D17:D19"/>
    <mergeCell ref="B15:B16"/>
    <mergeCell ref="C15:C16"/>
    <mergeCell ref="D15:D16"/>
    <mergeCell ref="E15:E16"/>
    <mergeCell ref="F15:F16"/>
    <mergeCell ref="H22:H23"/>
    <mergeCell ref="I22:I23"/>
    <mergeCell ref="A26:A32"/>
    <mergeCell ref="B26:B32"/>
    <mergeCell ref="C26:C32"/>
    <mergeCell ref="D26:D32"/>
    <mergeCell ref="B22:B23"/>
    <mergeCell ref="C22:C23"/>
    <mergeCell ref="D22:D23"/>
    <mergeCell ref="E22:E23"/>
    <mergeCell ref="F22:F23"/>
    <mergeCell ref="G22:G23"/>
    <mergeCell ref="A33:A47"/>
    <mergeCell ref="B33:B35"/>
    <mergeCell ref="C33:C35"/>
    <mergeCell ref="D33:D35"/>
    <mergeCell ref="B39:B42"/>
    <mergeCell ref="C39:C42"/>
    <mergeCell ref="D39:D42"/>
    <mergeCell ref="B44:B45"/>
    <mergeCell ref="C44:C45"/>
    <mergeCell ref="D44:D45"/>
    <mergeCell ref="A48:A56"/>
    <mergeCell ref="B48:B53"/>
    <mergeCell ref="C48:C53"/>
    <mergeCell ref="D48:D53"/>
    <mergeCell ref="B54:B56"/>
    <mergeCell ref="C54:C56"/>
    <mergeCell ref="D54:D56"/>
  </mergeCells>
  <pageMargins left="0.7" right="0.7" top="0.75" bottom="0.75" header="0.3" footer="0.3"/>
  <pageSetup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PA 2019 Dic 12 </vt:lpstr>
      <vt:lpstr>Hoja1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Invitado</dc:creator>
  <cp:lastModifiedBy>Planeacion</cp:lastModifiedBy>
  <dcterms:created xsi:type="dcterms:W3CDTF">2018-12-13T03:26:51Z</dcterms:created>
  <dcterms:modified xsi:type="dcterms:W3CDTF">2019-06-07T19:38:48Z</dcterms:modified>
</cp:coreProperties>
</file>